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Документы\Разное\Домбровский\2017\"/>
    </mc:Choice>
  </mc:AlternateContent>
  <bookViews>
    <workbookView xWindow="-45" yWindow="75" windowWidth="15480" windowHeight="7275"/>
  </bookViews>
  <sheets>
    <sheet name="Лист1" sheetId="1" r:id="rId1"/>
    <sheet name="план" sheetId="3" r:id="rId2"/>
  </sheets>
  <externalReferences>
    <externalReference r:id="rId3"/>
  </externalReferences>
  <definedNames>
    <definedName name="Допустимое_уменьшение_нагрузки_меньше_32_часов_для_некоторых_циклов">[1]Рабочий!$AA$12</definedName>
    <definedName name="_xlnm.Print_Area" localSheetId="1">план!$A$1:$AC$80</definedName>
    <definedName name="ОбязУчебНагрузка">[1]Нормы!$B$3</definedName>
  </definedNames>
  <calcPr calcId="162913"/>
</workbook>
</file>

<file path=xl/calcChain.xml><?xml version="1.0" encoding="utf-8"?>
<calcChain xmlns="http://schemas.openxmlformats.org/spreadsheetml/2006/main">
  <c r="J14" i="3" l="1"/>
  <c r="H14" i="3"/>
  <c r="I14" i="3" s="1"/>
  <c r="J13" i="3"/>
  <c r="H13" i="3"/>
  <c r="E13" i="3"/>
  <c r="F13" i="3" s="1"/>
  <c r="I13" i="3" l="1"/>
  <c r="E14" i="3"/>
  <c r="F14" i="3" s="1"/>
  <c r="J26" i="3"/>
  <c r="H26" i="3"/>
  <c r="I26" i="3"/>
  <c r="E26" i="3"/>
  <c r="F26" i="3"/>
  <c r="J25" i="3"/>
  <c r="H25" i="3"/>
  <c r="I25" i="3" s="1"/>
  <c r="J24" i="3"/>
  <c r="H24" i="3"/>
  <c r="E24" i="3"/>
  <c r="F24" i="3" s="1"/>
  <c r="J23" i="3"/>
  <c r="H23" i="3"/>
  <c r="E23" i="3" s="1"/>
  <c r="F23" i="3" s="1"/>
  <c r="J22" i="3"/>
  <c r="H22" i="3"/>
  <c r="I22" i="3" s="1"/>
  <c r="E22" i="3"/>
  <c r="F22" i="3" s="1"/>
  <c r="J21" i="3"/>
  <c r="H21" i="3"/>
  <c r="I21" i="3"/>
  <c r="J20" i="3"/>
  <c r="H20" i="3"/>
  <c r="J19" i="3"/>
  <c r="H19" i="3"/>
  <c r="J18" i="3"/>
  <c r="H18" i="3"/>
  <c r="I18" i="3"/>
  <c r="J17" i="3"/>
  <c r="H17" i="3"/>
  <c r="J16" i="3"/>
  <c r="J12" i="3" s="1"/>
  <c r="J11" i="3" s="1"/>
  <c r="H16" i="3"/>
  <c r="I16" i="3"/>
  <c r="E16" i="3"/>
  <c r="F16" i="3"/>
  <c r="J15" i="3"/>
  <c r="H15" i="3"/>
  <c r="K12" i="3"/>
  <c r="K11" i="3" s="1"/>
  <c r="E18" i="3"/>
  <c r="F18" i="3"/>
  <c r="E21" i="3"/>
  <c r="F21" i="3"/>
  <c r="E25" i="3"/>
  <c r="F25" i="3" s="1"/>
  <c r="H52" i="3"/>
  <c r="E52" i="3"/>
  <c r="H66" i="3"/>
  <c r="E66" i="3"/>
  <c r="H65" i="3"/>
  <c r="E65" i="3"/>
  <c r="H62" i="3"/>
  <c r="E62" i="3"/>
  <c r="H61" i="3"/>
  <c r="E61" i="3"/>
  <c r="H57" i="3"/>
  <c r="E57" i="3"/>
  <c r="H56" i="3"/>
  <c r="E56" i="3"/>
  <c r="H51" i="3"/>
  <c r="E51" i="3"/>
  <c r="H54" i="3"/>
  <c r="H38" i="3"/>
  <c r="H50" i="3"/>
  <c r="H49" i="3"/>
  <c r="H64" i="3"/>
  <c r="H40" i="3"/>
  <c r="H41" i="3"/>
  <c r="H42" i="3"/>
  <c r="H43" i="3"/>
  <c r="E43" i="3" s="1"/>
  <c r="F43" i="3" s="1"/>
  <c r="H44" i="3"/>
  <c r="H45" i="3"/>
  <c r="E45" i="3" s="1"/>
  <c r="F45" i="3" s="1"/>
  <c r="H46" i="3"/>
  <c r="H47" i="3"/>
  <c r="H39" i="3"/>
  <c r="H37" i="3"/>
  <c r="E37" i="3" s="1"/>
  <c r="H35" i="3"/>
  <c r="H34" i="3"/>
  <c r="H31" i="3"/>
  <c r="H32" i="3"/>
  <c r="H30" i="3"/>
  <c r="E30" i="3"/>
  <c r="H29" i="3"/>
  <c r="E29" i="3"/>
  <c r="F29" i="3" s="1"/>
  <c r="H28" i="3"/>
  <c r="H60" i="3"/>
  <c r="E60" i="3" s="1"/>
  <c r="F60" i="3"/>
  <c r="H55" i="3"/>
  <c r="H59" i="3"/>
  <c r="H58" i="3" s="1"/>
  <c r="E42" i="3"/>
  <c r="F42" i="3" s="1"/>
  <c r="E44" i="3"/>
  <c r="E40" i="3"/>
  <c r="F40" i="3"/>
  <c r="E39" i="3"/>
  <c r="X27" i="3"/>
  <c r="X33" i="3"/>
  <c r="X37" i="3"/>
  <c r="X49" i="3"/>
  <c r="X53" i="3"/>
  <c r="X58" i="3"/>
  <c r="X63" i="3"/>
  <c r="U27" i="3"/>
  <c r="U33" i="3"/>
  <c r="U37" i="3"/>
  <c r="U49" i="3"/>
  <c r="U53" i="3"/>
  <c r="U58" i="3"/>
  <c r="U63" i="3"/>
  <c r="R27" i="3"/>
  <c r="R33" i="3"/>
  <c r="R37" i="3"/>
  <c r="R49" i="3"/>
  <c r="R53" i="3"/>
  <c r="R58" i="3"/>
  <c r="R63" i="3"/>
  <c r="E35" i="3"/>
  <c r="AA37" i="3"/>
  <c r="AA49" i="3"/>
  <c r="AA53" i="3"/>
  <c r="AA48" i="3" s="1"/>
  <c r="AA58" i="3"/>
  <c r="AA63" i="3"/>
  <c r="AA27" i="3"/>
  <c r="AA33" i="3"/>
  <c r="E50" i="3"/>
  <c r="E49" i="3"/>
  <c r="F49" i="3" s="1"/>
  <c r="E55" i="3"/>
  <c r="F55" i="3" s="1"/>
  <c r="J46" i="3"/>
  <c r="J45" i="3"/>
  <c r="I45" i="3"/>
  <c r="J44" i="3"/>
  <c r="I44" i="3" s="1"/>
  <c r="F44" i="3"/>
  <c r="J43" i="3"/>
  <c r="I43" i="3"/>
  <c r="S49" i="3"/>
  <c r="T49" i="3"/>
  <c r="V49" i="3"/>
  <c r="W49" i="3"/>
  <c r="Y49" i="3"/>
  <c r="Y48" i="3" s="1"/>
  <c r="Y36" i="3" s="1"/>
  <c r="Z49" i="3"/>
  <c r="AB49" i="3"/>
  <c r="AB48" i="3" s="1"/>
  <c r="AB36" i="3" s="1"/>
  <c r="AC49" i="3"/>
  <c r="J50" i="3"/>
  <c r="T53" i="3"/>
  <c r="T58" i="3"/>
  <c r="T63" i="3"/>
  <c r="T37" i="3"/>
  <c r="T27" i="3"/>
  <c r="T33" i="3"/>
  <c r="N11" i="3"/>
  <c r="S53" i="3"/>
  <c r="S58" i="3"/>
  <c r="S63" i="3"/>
  <c r="V53" i="3"/>
  <c r="V58" i="3"/>
  <c r="V63" i="3"/>
  <c r="W53" i="3"/>
  <c r="W58" i="3"/>
  <c r="W63" i="3"/>
  <c r="Y53" i="3"/>
  <c r="Y58" i="3"/>
  <c r="Y63" i="3"/>
  <c r="Z53" i="3"/>
  <c r="Z58" i="3"/>
  <c r="Z63" i="3"/>
  <c r="AB53" i="3"/>
  <c r="AB58" i="3"/>
  <c r="AB63" i="3"/>
  <c r="AC53" i="3"/>
  <c r="AC58" i="3"/>
  <c r="AC63" i="3"/>
  <c r="K49" i="3"/>
  <c r="K53" i="3"/>
  <c r="K58" i="3"/>
  <c r="K63" i="3"/>
  <c r="J54" i="3"/>
  <c r="I54" i="3"/>
  <c r="J55" i="3"/>
  <c r="J53" i="3"/>
  <c r="J59" i="3"/>
  <c r="J60" i="3"/>
  <c r="J58" i="3" s="1"/>
  <c r="J64" i="3"/>
  <c r="J63" i="3" s="1"/>
  <c r="I60" i="3"/>
  <c r="J38" i="3"/>
  <c r="J39" i="3"/>
  <c r="I39" i="3" s="1"/>
  <c r="J40" i="3"/>
  <c r="I40" i="3" s="1"/>
  <c r="J41" i="3"/>
  <c r="J42" i="3"/>
  <c r="I42" i="3" s="1"/>
  <c r="J47" i="3"/>
  <c r="K37" i="3"/>
  <c r="S37" i="3"/>
  <c r="V37" i="3"/>
  <c r="W37" i="3"/>
  <c r="Y37" i="3"/>
  <c r="Z37" i="3"/>
  <c r="AB37" i="3"/>
  <c r="AC37" i="3"/>
  <c r="S27" i="3"/>
  <c r="S33" i="3"/>
  <c r="V27" i="3"/>
  <c r="V33" i="3"/>
  <c r="W27" i="3"/>
  <c r="W33" i="3"/>
  <c r="Y27" i="3"/>
  <c r="Y33" i="3"/>
  <c r="Z27" i="3"/>
  <c r="Z33" i="3"/>
  <c r="AB27" i="3"/>
  <c r="AB33" i="3"/>
  <c r="AC27" i="3"/>
  <c r="AC33" i="3"/>
  <c r="K33" i="3"/>
  <c r="M11" i="3"/>
  <c r="O11" i="3"/>
  <c r="O69" i="3" s="1"/>
  <c r="P11" i="3"/>
  <c r="Q11" i="3"/>
  <c r="L11" i="3"/>
  <c r="L69" i="3" s="1"/>
  <c r="J34" i="3"/>
  <c r="J35" i="3"/>
  <c r="I35" i="3" s="1"/>
  <c r="J30" i="3"/>
  <c r="I30" i="3" s="1"/>
  <c r="J31" i="3"/>
  <c r="I31" i="3" s="1"/>
  <c r="J28" i="3"/>
  <c r="J29" i="3"/>
  <c r="J32" i="3"/>
  <c r="K27" i="3"/>
  <c r="F35" i="3"/>
  <c r="F39" i="3"/>
  <c r="F50" i="3"/>
  <c r="I29" i="3"/>
  <c r="I59" i="3"/>
  <c r="I58" i="3" s="1"/>
  <c r="E54" i="3"/>
  <c r="E53" i="3" s="1"/>
  <c r="F53" i="3"/>
  <c r="V48" i="3"/>
  <c r="I55" i="3"/>
  <c r="I46" i="3"/>
  <c r="H53" i="3"/>
  <c r="F54" i="3"/>
  <c r="W48" i="3"/>
  <c r="W36" i="3" s="1"/>
  <c r="W11" i="3"/>
  <c r="S48" i="3"/>
  <c r="S36" i="3" s="1"/>
  <c r="E31" i="3"/>
  <c r="F31" i="3" s="1"/>
  <c r="J37" i="3"/>
  <c r="F30" i="3"/>
  <c r="F37" i="3"/>
  <c r="E46" i="3"/>
  <c r="F46" i="3"/>
  <c r="AB11" i="3" l="1"/>
  <c r="Y11" i="3"/>
  <c r="J49" i="3"/>
  <c r="J48" i="3" s="1"/>
  <c r="J36" i="3" s="1"/>
  <c r="I50" i="3"/>
  <c r="I49" i="3" s="1"/>
  <c r="AA36" i="3"/>
  <c r="AA11" i="3" s="1"/>
  <c r="AA69" i="3" s="1"/>
  <c r="E28" i="3"/>
  <c r="F28" i="3" s="1"/>
  <c r="H27" i="3"/>
  <c r="E32" i="3"/>
  <c r="F32" i="3" s="1"/>
  <c r="I32" i="3"/>
  <c r="E34" i="3"/>
  <c r="I34" i="3"/>
  <c r="I33" i="3" s="1"/>
  <c r="H33" i="3"/>
  <c r="I47" i="3"/>
  <c r="I41" i="3"/>
  <c r="H48" i="3"/>
  <c r="E48" i="3" s="1"/>
  <c r="F48" i="3" s="1"/>
  <c r="I15" i="3"/>
  <c r="H12" i="3"/>
  <c r="H11" i="3" s="1"/>
  <c r="E15" i="3"/>
  <c r="I19" i="3"/>
  <c r="E19" i="3"/>
  <c r="F19" i="3" s="1"/>
  <c r="H36" i="3"/>
  <c r="J33" i="3"/>
  <c r="I28" i="3"/>
  <c r="I27" i="3" s="1"/>
  <c r="S11" i="3"/>
  <c r="V36" i="3"/>
  <c r="V11" i="3" s="1"/>
  <c r="I53" i="3"/>
  <c r="K48" i="3"/>
  <c r="K36" i="3" s="1"/>
  <c r="AC48" i="3"/>
  <c r="AC36" i="3" s="1"/>
  <c r="AC11" i="3" s="1"/>
  <c r="Z48" i="3"/>
  <c r="Z36" i="3" s="1"/>
  <c r="Z11" i="3" s="1"/>
  <c r="T48" i="3"/>
  <c r="T36" i="3" s="1"/>
  <c r="T11" i="3" s="1"/>
  <c r="E59" i="3"/>
  <c r="R48" i="3"/>
  <c r="R36" i="3" s="1"/>
  <c r="R11" i="3"/>
  <c r="R69" i="3" s="1"/>
  <c r="U48" i="3"/>
  <c r="U36" i="3" s="1"/>
  <c r="U11" i="3"/>
  <c r="U69" i="3" s="1"/>
  <c r="X48" i="3"/>
  <c r="X36" i="3" s="1"/>
  <c r="X11" i="3"/>
  <c r="X69" i="3" s="1"/>
  <c r="E41" i="3"/>
  <c r="F41" i="3" s="1"/>
  <c r="E47" i="3"/>
  <c r="F47" i="3" s="1"/>
  <c r="E64" i="3"/>
  <c r="F64" i="3" s="1"/>
  <c r="I64" i="3"/>
  <c r="I63" i="3" s="1"/>
  <c r="H63" i="3"/>
  <c r="E63" i="3" s="1"/>
  <c r="F63" i="3" s="1"/>
  <c r="I38" i="3"/>
  <c r="I37" i="3" s="1"/>
  <c r="E38" i="3"/>
  <c r="F38" i="3" s="1"/>
  <c r="I17" i="3"/>
  <c r="E17" i="3"/>
  <c r="F17" i="3" s="1"/>
  <c r="I20" i="3"/>
  <c r="E20" i="3"/>
  <c r="F20" i="3" s="1"/>
  <c r="I24" i="3"/>
  <c r="J27" i="3"/>
  <c r="I23" i="3"/>
  <c r="I12" i="3" s="1"/>
  <c r="I11" i="3" s="1"/>
  <c r="E58" i="3" l="1"/>
  <c r="F58" i="3" s="1"/>
  <c r="F59" i="3"/>
  <c r="E36" i="3"/>
  <c r="F36" i="3" s="1"/>
  <c r="I36" i="3"/>
  <c r="H70" i="3"/>
  <c r="E70" i="3" s="1"/>
  <c r="E27" i="3"/>
  <c r="F27" i="3" s="1"/>
  <c r="F15" i="3"/>
  <c r="E12" i="3"/>
  <c r="F34" i="3"/>
  <c r="E33" i="3"/>
  <c r="F33" i="3" s="1"/>
  <c r="I48" i="3"/>
  <c r="E11" i="3" l="1"/>
  <c r="F12" i="3"/>
  <c r="F11" i="3" s="1"/>
</calcChain>
</file>

<file path=xl/sharedStrings.xml><?xml version="1.0" encoding="utf-8"?>
<sst xmlns="http://schemas.openxmlformats.org/spreadsheetml/2006/main" count="237" uniqueCount="166">
  <si>
    <t>Индекс</t>
  </si>
  <si>
    <t>Максимальная учебная нагрузка студентов</t>
  </si>
  <si>
    <t>Самостоятельная учебная нагрузка студентов</t>
  </si>
  <si>
    <t xml:space="preserve">Обязательные учебные занятия </t>
  </si>
  <si>
    <t>Всего</t>
  </si>
  <si>
    <t>1 курс</t>
  </si>
  <si>
    <t>2 курс</t>
  </si>
  <si>
    <t>3 курс</t>
  </si>
  <si>
    <t>теоретическое обучение</t>
  </si>
  <si>
    <t>лаб. и практ. занятия</t>
  </si>
  <si>
    <t>1 сем</t>
  </si>
  <si>
    <t>2 сем</t>
  </si>
  <si>
    <t>3 сем</t>
  </si>
  <si>
    <t>4 сем</t>
  </si>
  <si>
    <t>5 сем</t>
  </si>
  <si>
    <t>6 сем</t>
  </si>
  <si>
    <t>нед</t>
  </si>
  <si>
    <t>В том числе</t>
  </si>
  <si>
    <t>ФГОС СПО</t>
  </si>
  <si>
    <t>Факт</t>
  </si>
  <si>
    <t>Лаб. и практ. занятия</t>
  </si>
  <si>
    <t>Курс. проектир.</t>
  </si>
  <si>
    <t>О.00</t>
  </si>
  <si>
    <t>Общеобразовательный цикл</t>
  </si>
  <si>
    <t>Иностранный язык</t>
  </si>
  <si>
    <t>История</t>
  </si>
  <si>
    <t>Обществознание</t>
  </si>
  <si>
    <t>География</t>
  </si>
  <si>
    <t>Естествознание</t>
  </si>
  <si>
    <t>ОБЖ</t>
  </si>
  <si>
    <t>Физическая культура</t>
  </si>
  <si>
    <t>Экономика</t>
  </si>
  <si>
    <t>Право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</si>
  <si>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</si>
  <si>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</si>
  <si>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</si>
  <si>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</si>
  <si>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</si>
  <si>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</si>
  <si>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</si>
  <si>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ОГСЭ.05</t>
  </si>
  <si>
    <t>Русский язык и культура речи</t>
  </si>
  <si>
    <t>ЕН.00</t>
  </si>
  <si>
    <t>ЕН.01</t>
  </si>
  <si>
    <t>ЕН.02</t>
  </si>
  <si>
    <t>П.00</t>
  </si>
  <si>
    <t>Профессиональный цикл</t>
  </si>
  <si>
    <t>ОП.00</t>
  </si>
  <si>
    <t>Общепрофессиональные дисциплины</t>
  </si>
  <si>
    <t>Безопасность жизнедеятельности</t>
  </si>
  <si>
    <t>ПМ.00</t>
  </si>
  <si>
    <t>Профессиональные модули</t>
  </si>
  <si>
    <t>ПМ.01</t>
  </si>
  <si>
    <t>МДК.01.01</t>
  </si>
  <si>
    <t>УП.01</t>
  </si>
  <si>
    <t xml:space="preserve">Учебная практика </t>
  </si>
  <si>
    <t>ПП.01</t>
  </si>
  <si>
    <t>Производственная практика (практика по профилю специальности)</t>
  </si>
  <si>
    <t>ПМ.02</t>
  </si>
  <si>
    <t>МДК.02.01</t>
  </si>
  <si>
    <t>МДК.02.02</t>
  </si>
  <si>
    <t>УП.02</t>
  </si>
  <si>
    <t>ПМ.03</t>
  </si>
  <si>
    <t>МДК.03.01</t>
  </si>
  <si>
    <t>УП.03</t>
  </si>
  <si>
    <t>ПП.03</t>
  </si>
  <si>
    <t>ПМ.04</t>
  </si>
  <si>
    <t>МДК.04.01</t>
  </si>
  <si>
    <t>УП.04</t>
  </si>
  <si>
    <t>Выполнение работ по одной или нескольким профессиям рабочих, должностям служащих</t>
  </si>
  <si>
    <t>Итого</t>
  </si>
  <si>
    <t>ПП.04</t>
  </si>
  <si>
    <t>МДК.03.02</t>
  </si>
  <si>
    <t>Математический и общий естественнонаучный цикл</t>
  </si>
  <si>
    <t>ПП.02</t>
  </si>
  <si>
    <t>курсовых работ (проектов)</t>
  </si>
  <si>
    <t>Формы промежуточной аттестации</t>
  </si>
  <si>
    <t>ПДП</t>
  </si>
  <si>
    <t xml:space="preserve">Преддипломная практика </t>
  </si>
  <si>
    <t>ГИА</t>
  </si>
  <si>
    <t>Государственная (итоговая) аттестация</t>
  </si>
  <si>
    <t>6 нед.</t>
  </si>
  <si>
    <t>1.2 Государственные экзамены (при их наличии) - нет</t>
  </si>
  <si>
    <t>наименования:    нет</t>
  </si>
  <si>
    <t>дисциплин и МДК</t>
  </si>
  <si>
    <t xml:space="preserve">экзаменов (в т.ч. экзаменов квалификационных) </t>
  </si>
  <si>
    <t>зачётов</t>
  </si>
  <si>
    <t>преддипломные практики</t>
  </si>
  <si>
    <t>дифф. зачётов</t>
  </si>
  <si>
    <t>Наименование циклов, дисциплин, профессиональных модулей, МДК, практик</t>
  </si>
  <si>
    <t>1. Программа базовой подготовки</t>
  </si>
  <si>
    <t>3. План учебного процесса</t>
  </si>
  <si>
    <t>Экологические основы природопользования</t>
  </si>
  <si>
    <t>Сервисная  деятельность</t>
  </si>
  <si>
    <t>История изобразительного искусства</t>
  </si>
  <si>
    <t>Рисунок и живопись</t>
  </si>
  <si>
    <t>Санитария и гигиена парикмахерских услуг</t>
  </si>
  <si>
    <t>Материаловедение</t>
  </si>
  <si>
    <t>Организация и выполнение технологических процессов парикмахерских услуг</t>
  </si>
  <si>
    <t xml:space="preserve">Подбор форм причёсок и их выполнение с учётом индивидуальных особенностей потребителей </t>
  </si>
  <si>
    <t>Моделирование и художественное оформление причёсок</t>
  </si>
  <si>
    <t>Стандартизация и подтверждение соответствия</t>
  </si>
  <si>
    <t>Актуальные тенденции и современные технологии парикмахерского искусства</t>
  </si>
  <si>
    <t>Психология и этика деловых отношений</t>
  </si>
  <si>
    <t>Основы декоративной косметики</t>
  </si>
  <si>
    <t>Укладка, стрижка, окрашивание и химическая завивка волос</t>
  </si>
  <si>
    <t>Информатика и нформационно-коммуникацинные технологии в профессиональной деятельности</t>
  </si>
  <si>
    <r>
      <t xml:space="preserve"> , </t>
    </r>
    <r>
      <rPr>
        <sz val="10"/>
        <rFont val="Arial Cyr"/>
        <charset val="204"/>
      </rPr>
      <t xml:space="preserve">  ,  Э(4)</t>
    </r>
  </si>
  <si>
    <r>
      <t xml:space="preserve"> , </t>
    </r>
    <r>
      <rPr>
        <sz val="10"/>
        <rFont val="Arial Cyr"/>
        <charset val="204"/>
      </rPr>
      <t xml:space="preserve">  ,  Э(3)</t>
    </r>
  </si>
  <si>
    <r>
      <t xml:space="preserve"> , </t>
    </r>
    <r>
      <rPr>
        <sz val="10"/>
        <rFont val="Arial Cyr"/>
        <charset val="204"/>
      </rPr>
      <t xml:space="preserve">  ,  Э(2)</t>
    </r>
  </si>
  <si>
    <t xml:space="preserve"> ,  ДЗ(2),  </t>
  </si>
  <si>
    <t xml:space="preserve"> ,  ДЗ(1),  </t>
  </si>
  <si>
    <t xml:space="preserve"> ,  ДЗ(4),  </t>
  </si>
  <si>
    <t xml:space="preserve"> ,  ДЗ(6),  </t>
  </si>
  <si>
    <t xml:space="preserve"> ,  ДЗ(3),  </t>
  </si>
  <si>
    <t xml:space="preserve"> ,  ДЗ(5),  </t>
  </si>
  <si>
    <t>Э(к)-(4)</t>
  </si>
  <si>
    <t>Э(к)-(6)</t>
  </si>
  <si>
    <r>
      <t xml:space="preserve"> , </t>
    </r>
    <r>
      <rPr>
        <sz val="10"/>
        <rFont val="Arial Cyr"/>
        <charset val="204"/>
      </rPr>
      <t xml:space="preserve">  ,  Э(6)</t>
    </r>
  </si>
  <si>
    <t>Э(к)-(5)</t>
  </si>
  <si>
    <t>учебной практики (нед.</t>
  </si>
  <si>
    <t>производственной практики (нед.)</t>
  </si>
  <si>
    <t>ОП.01</t>
  </si>
  <si>
    <t>ОП.02</t>
  </si>
  <si>
    <t>ОП.03</t>
  </si>
  <si>
    <t>ОП.04</t>
  </si>
  <si>
    <t>ОП.05</t>
  </si>
  <si>
    <t>Основы анатомии и физиологии кожи и волос</t>
  </si>
  <si>
    <t>ОП.06</t>
  </si>
  <si>
    <t>ОП.07</t>
  </si>
  <si>
    <t>Пластическая анатомия</t>
  </si>
  <si>
    <t>ОП.08</t>
  </si>
  <si>
    <t>ОП.09</t>
  </si>
  <si>
    <t>ОП.10</t>
  </si>
  <si>
    <t>Организация и технологии парикмахерских услуг</t>
  </si>
  <si>
    <t xml:space="preserve">Технология постижёрных работ </t>
  </si>
  <si>
    <t xml:space="preserve">З , ДЗ(6) ,  </t>
  </si>
  <si>
    <t xml:space="preserve">Внедрение новых технологий  и тенденций моды </t>
  </si>
  <si>
    <t xml:space="preserve"> ,  ДЗ*(4),  </t>
  </si>
  <si>
    <t xml:space="preserve">З ,  ДЗ(2),  </t>
  </si>
  <si>
    <t xml:space="preserve">итого за год </t>
  </si>
  <si>
    <t>*- комплексный дифференцированный зачёт по  учебной и производственной практике в ПМ.01</t>
  </si>
  <si>
    <t>Базовые  и профильные</t>
  </si>
  <si>
    <t>ОУД.01</t>
  </si>
  <si>
    <t>ОУД.02</t>
  </si>
  <si>
    <t>ОУД.03</t>
  </si>
  <si>
    <t>ОУД.04</t>
  </si>
  <si>
    <t>ОУД.05</t>
  </si>
  <si>
    <t>ОУД.06</t>
  </si>
  <si>
    <t>ОУД.07</t>
  </si>
  <si>
    <t xml:space="preserve">Информатика </t>
  </si>
  <si>
    <t>ОУД.08</t>
  </si>
  <si>
    <t>ОУД.09</t>
  </si>
  <si>
    <t>ОУД.10</t>
  </si>
  <si>
    <t>ОУД.11</t>
  </si>
  <si>
    <t>ОУД.12</t>
  </si>
  <si>
    <t>ОУД.13</t>
  </si>
  <si>
    <t>Экология</t>
  </si>
  <si>
    <t>Русский язык</t>
  </si>
  <si>
    <r>
      <t xml:space="preserve"> , </t>
    </r>
    <r>
      <rPr>
        <sz val="10"/>
        <rFont val="Arial Cyr"/>
        <charset val="204"/>
      </rPr>
      <t xml:space="preserve">  ,  Э (2)</t>
    </r>
  </si>
  <si>
    <t>Литература</t>
  </si>
  <si>
    <t>Математика</t>
  </si>
  <si>
    <t>ОУД.14</t>
  </si>
  <si>
    <t>Консультации  из расчета 4 часа на одного обучающегося на каждый учебный год</t>
  </si>
  <si>
    <t>Государственная (итоговая) аттестация  (6 нед.)</t>
  </si>
  <si>
    <t>1.1 Выпускная квалификационная работа в форме:
                                                         дипломной работы.
Выполнение дипломной работы с 18.05 по 14.06  (всего 4 нед.)
Защита дипломной работы с 15.06 по 28.06 (всего 2 нед.)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</si>
</sst>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</font>
    <font>
      <sz val="10"/>
      <name val="Arial"/>
      <family val="2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b/>
      <sz val="9"/>
      <color indexed="18"/>
      <name val="Arial Cyr"/>
      <charset val="204"/>
    </font>
    <font>
      <b/>
      <sz val="8"/>
      <name val="Arial Cyr"/>
      <charset val="204"/>
    </font>
    <font>
      <sz val="10"/>
      <name val="Arial Cyr"/>
      <family val="2"/>
      <charset val="204"/>
    </font>
    <font>
      <b/>
      <sz val="10"/>
      <color indexed="18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18"/>
      <name val="Arial"/>
      <family val="2"/>
      <charset val="204"/>
    </font>
    <font>
      <sz val="10"/>
      <name val="Arial"/>
      <family val="2"/>
      <charset val="204"/>
    </font>
    <font>
      <sz val="11"/>
      <color indexed="18"/>
      <name val="Arial"/>
      <family val="2"/>
      <charset val="204"/>
    </font>
    <font>
      <b/>
      <sz val="11"/>
      <color indexed="18"/>
      <name val="Arial"/>
      <family val="2"/>
      <charset val="204"/>
    </font>
    <font>
      <b/>
      <sz val="11"/>
      <color indexed="22"/>
      <name val="Arial"/>
      <family val="2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9"/>
      <name val="Arial Cyr"/>
      <family val="2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b/>
      <sz val="8"/>
      <name val="Arial Cyr"/>
      <family val="2"/>
      <charset val="204"/>
    </font>
    <font>
      <b/>
      <sz val="10"/>
      <name val="Arial"/>
      <family val="2"/>
      <charset val="204"/>
    </font>
    <font>
      <sz val="8"/>
      <color indexed="44"/>
      <name val="Arial"/>
      <family val="2"/>
      <charset val="204"/>
    </font>
    <font>
      <sz val="10"/>
      <name val="Symbol"/>
      <family val="1"/>
      <charset val="2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2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0">
    <xf numFmtId="0" fontId="0" fillId="0" borderId="0" xfId="0"/>
    <xf numFmtId="49" fontId="2" fillId="0" borderId="1" xfId="0" applyNumberFormat="1" applyFont="1" applyBorder="1" applyAlignment="1" applyProtection="1">
      <alignment horizontal="left" wrapText="1"/>
      <protection hidden="1"/>
    </xf>
    <xf numFmtId="0" fontId="0" fillId="0" borderId="0" xfId="0" applyAlignment="1">
      <alignment horizontal="left" wrapText="1"/>
    </xf>
    <xf numFmtId="49" fontId="4" fillId="0" borderId="2" xfId="0" applyNumberFormat="1" applyFont="1" applyBorder="1" applyAlignment="1" applyProtection="1">
      <alignment horizontal="center" vertical="center"/>
      <protection hidden="1"/>
    </xf>
    <xf numFmtId="49" fontId="5" fillId="0" borderId="2" xfId="0" applyNumberFormat="1" applyFont="1" applyBorder="1" applyAlignment="1" applyProtection="1">
      <alignment horizontal="center" vertical="center"/>
      <protection hidden="1"/>
    </xf>
    <xf numFmtId="49" fontId="6" fillId="2" borderId="3" xfId="0" applyNumberFormat="1" applyFont="1" applyFill="1" applyBorder="1" applyAlignment="1" applyProtection="1">
      <alignment horizontal="left" vertical="center"/>
      <protection hidden="1"/>
    </xf>
    <xf numFmtId="49" fontId="6" fillId="3" borderId="4" xfId="0" applyNumberFormat="1" applyFont="1" applyFill="1" applyBorder="1" applyAlignment="1" applyProtection="1">
      <alignment horizontal="left" vertical="top" wrapText="1"/>
    </xf>
    <xf numFmtId="49" fontId="6" fillId="2" borderId="5" xfId="0" applyNumberFormat="1" applyFont="1" applyFill="1" applyBorder="1" applyAlignment="1" applyProtection="1">
      <alignment horizontal="left" vertical="center"/>
      <protection hidden="1"/>
    </xf>
    <xf numFmtId="49" fontId="6" fillId="2" borderId="6" xfId="0" applyNumberFormat="1" applyFont="1" applyFill="1" applyBorder="1" applyAlignment="1" applyProtection="1">
      <alignment horizontal="left" vertical="center"/>
      <protection hidden="1"/>
    </xf>
    <xf numFmtId="49" fontId="4" fillId="0" borderId="1" xfId="0" applyNumberFormat="1" applyFont="1" applyFill="1" applyBorder="1" applyAlignment="1" applyProtection="1">
      <alignment horizontal="left" vertical="center"/>
      <protection hidden="1"/>
    </xf>
    <xf numFmtId="49" fontId="4" fillId="0" borderId="7" xfId="0" applyNumberFormat="1" applyFont="1" applyBorder="1" applyAlignment="1" applyProtection="1">
      <alignment horizontal="center" vertical="center" wrapText="1"/>
      <protection hidden="1"/>
    </xf>
    <xf numFmtId="49" fontId="5" fillId="0" borderId="7" xfId="0" applyNumberFormat="1" applyFont="1" applyBorder="1" applyAlignment="1" applyProtection="1">
      <alignment horizontal="center" vertical="center" wrapText="1"/>
      <protection hidden="1"/>
    </xf>
    <xf numFmtId="49" fontId="6" fillId="3" borderId="8" xfId="0" applyNumberFormat="1" applyFont="1" applyFill="1" applyBorder="1" applyAlignment="1" applyProtection="1">
      <alignment horizontal="left" vertical="top" wrapText="1"/>
    </xf>
    <xf numFmtId="1" fontId="2" fillId="0" borderId="9" xfId="0" applyNumberFormat="1" applyFont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hidden="1"/>
    </xf>
    <xf numFmtId="1" fontId="3" fillId="0" borderId="9" xfId="0" applyNumberFormat="1" applyFont="1" applyBorder="1" applyAlignment="1" applyProtection="1">
      <alignment horizontal="center" vertical="center" wrapText="1"/>
      <protection hidden="1"/>
    </xf>
    <xf numFmtId="1" fontId="3" fillId="0" borderId="9" xfId="0" applyNumberFormat="1" applyFont="1" applyBorder="1" applyAlignment="1" applyProtection="1">
      <alignment horizontal="center" vertical="center"/>
      <protection hidden="1"/>
    </xf>
    <xf numFmtId="1" fontId="3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11" xfId="0" applyBorder="1"/>
    <xf numFmtId="49" fontId="2" fillId="0" borderId="12" xfId="0" applyNumberFormat="1" applyFont="1" applyBorder="1" applyAlignment="1" applyProtection="1">
      <alignment horizontal="left" wrapText="1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49" fontId="2" fillId="0" borderId="2" xfId="0" applyNumberFormat="1" applyFont="1" applyBorder="1" applyAlignment="1" applyProtection="1">
      <alignment horizontal="center" vertical="center"/>
      <protection hidden="1"/>
    </xf>
    <xf numFmtId="0" fontId="0" fillId="0" borderId="14" xfId="0" applyBorder="1"/>
    <xf numFmtId="0" fontId="0" fillId="4" borderId="15" xfId="0" applyFill="1" applyBorder="1"/>
    <xf numFmtId="0" fontId="0" fillId="0" borderId="16" xfId="0" applyBorder="1"/>
    <xf numFmtId="0" fontId="0" fillId="0" borderId="17" xfId="0" applyBorder="1"/>
    <xf numFmtId="0" fontId="0" fillId="4" borderId="18" xfId="0" applyFill="1" applyBorder="1"/>
    <xf numFmtId="0" fontId="0" fillId="4" borderId="19" xfId="0" applyFill="1" applyBorder="1"/>
    <xf numFmtId="0" fontId="0" fillId="2" borderId="20" xfId="0" applyFill="1" applyBorder="1"/>
    <xf numFmtId="0" fontId="0" fillId="4" borderId="20" xfId="0" applyFill="1" applyBorder="1"/>
    <xf numFmtId="49" fontId="4" fillId="0" borderId="21" xfId="0" applyNumberFormat="1" applyFont="1" applyFill="1" applyBorder="1" applyAlignment="1" applyProtection="1">
      <alignment horizontal="left" vertical="center"/>
      <protection hidden="1"/>
    </xf>
    <xf numFmtId="0" fontId="0" fillId="0" borderId="22" xfId="0" applyBorder="1"/>
    <xf numFmtId="0" fontId="0" fillId="0" borderId="23" xfId="0" applyBorder="1"/>
    <xf numFmtId="0" fontId="0" fillId="4" borderId="24" xfId="0" applyFill="1" applyBorder="1"/>
    <xf numFmtId="0" fontId="0" fillId="4" borderId="25" xfId="0" applyFill="1" applyBorder="1"/>
    <xf numFmtId="0" fontId="0" fillId="2" borderId="8" xfId="0" applyFill="1" applyBorder="1"/>
    <xf numFmtId="0" fontId="0" fillId="0" borderId="0" xfId="0" applyBorder="1"/>
    <xf numFmtId="0" fontId="7" fillId="2" borderId="31" xfId="0" applyFont="1" applyFill="1" applyBorder="1"/>
    <xf numFmtId="0" fontId="9" fillId="2" borderId="31" xfId="0" applyFont="1" applyFill="1" applyBorder="1"/>
    <xf numFmtId="0" fontId="9" fillId="4" borderId="31" xfId="0" applyFont="1" applyFill="1" applyBorder="1"/>
    <xf numFmtId="49" fontId="2" fillId="5" borderId="11" xfId="0" applyNumberFormat="1" applyFont="1" applyFill="1" applyBorder="1" applyAlignment="1" applyProtection="1">
      <alignment horizontal="left" vertical="top" wrapText="1"/>
    </xf>
    <xf numFmtId="49" fontId="2" fillId="5" borderId="26" xfId="0" applyNumberFormat="1" applyFont="1" applyFill="1" applyBorder="1" applyAlignment="1" applyProtection="1">
      <alignment horizontal="left" vertical="top" wrapText="1"/>
    </xf>
    <xf numFmtId="0" fontId="10" fillId="2" borderId="20" xfId="0" applyFont="1" applyFill="1" applyBorder="1"/>
    <xf numFmtId="0" fontId="8" fillId="2" borderId="31" xfId="0" applyFont="1" applyFill="1" applyBorder="1"/>
    <xf numFmtId="0" fontId="8" fillId="4" borderId="31" xfId="0" applyFont="1" applyFill="1" applyBorder="1"/>
    <xf numFmtId="0" fontId="0" fillId="0" borderId="0" xfId="0" applyFill="1"/>
    <xf numFmtId="0" fontId="0" fillId="0" borderId="0" xfId="0" applyFill="1" applyBorder="1"/>
    <xf numFmtId="0" fontId="0" fillId="5" borderId="11" xfId="0" applyFill="1" applyBorder="1"/>
    <xf numFmtId="0" fontId="0" fillId="5" borderId="14" xfId="0" applyFill="1" applyBorder="1"/>
    <xf numFmtId="0" fontId="0" fillId="3" borderId="22" xfId="0" applyFill="1" applyBorder="1"/>
    <xf numFmtId="0" fontId="8" fillId="6" borderId="31" xfId="0" applyFont="1" applyFill="1" applyBorder="1"/>
    <xf numFmtId="0" fontId="8" fillId="6" borderId="33" xfId="0" applyFont="1" applyFill="1" applyBorder="1"/>
    <xf numFmtId="0" fontId="8" fillId="4" borderId="34" xfId="0" applyFont="1" applyFill="1" applyBorder="1"/>
    <xf numFmtId="0" fontId="8" fillId="2" borderId="12" xfId="0" applyFont="1" applyFill="1" applyBorder="1"/>
    <xf numFmtId="0" fontId="9" fillId="4" borderId="34" xfId="0" applyFont="1" applyFill="1" applyBorder="1"/>
    <xf numFmtId="0" fontId="12" fillId="4" borderId="34" xfId="0" applyFont="1" applyFill="1" applyBorder="1"/>
    <xf numFmtId="0" fontId="12" fillId="2" borderId="31" xfId="0" applyFont="1" applyFill="1" applyBorder="1"/>
    <xf numFmtId="0" fontId="12" fillId="4" borderId="31" xfId="0" applyFont="1" applyFill="1" applyBorder="1"/>
    <xf numFmtId="0" fontId="9" fillId="2" borderId="33" xfId="0" applyFont="1" applyFill="1" applyBorder="1"/>
    <xf numFmtId="49" fontId="5" fillId="0" borderId="1" xfId="0" applyNumberFormat="1" applyFont="1" applyFill="1" applyBorder="1" applyAlignment="1" applyProtection="1">
      <alignment horizontal="left" vertical="center"/>
      <protection hidden="1"/>
    </xf>
    <xf numFmtId="0" fontId="0" fillId="6" borderId="31" xfId="0" applyFill="1" applyBorder="1"/>
    <xf numFmtId="1" fontId="0" fillId="2" borderId="31" xfId="0" applyNumberFormat="1" applyFill="1" applyBorder="1"/>
    <xf numFmtId="1" fontId="0" fillId="2" borderId="33" xfId="0" applyNumberFormat="1" applyFill="1" applyBorder="1"/>
    <xf numFmtId="49" fontId="5" fillId="6" borderId="1" xfId="0" applyNumberFormat="1" applyFont="1" applyFill="1" applyBorder="1" applyAlignment="1" applyProtection="1">
      <alignment horizontal="left" vertical="center"/>
    </xf>
    <xf numFmtId="0" fontId="0" fillId="5" borderId="26" xfId="0" applyFill="1" applyBorder="1"/>
    <xf numFmtId="0" fontId="0" fillId="5" borderId="32" xfId="0" applyFill="1" applyBorder="1"/>
    <xf numFmtId="1" fontId="9" fillId="2" borderId="31" xfId="0" applyNumberFormat="1" applyFont="1" applyFill="1" applyBorder="1"/>
    <xf numFmtId="1" fontId="8" fillId="2" borderId="31" xfId="0" applyNumberFormat="1" applyFont="1" applyFill="1" applyBorder="1"/>
    <xf numFmtId="0" fontId="13" fillId="2" borderId="16" xfId="0" applyFont="1" applyFill="1" applyBorder="1"/>
    <xf numFmtId="0" fontId="13" fillId="2" borderId="27" xfId="0" applyFont="1" applyFill="1" applyBorder="1"/>
    <xf numFmtId="0" fontId="0" fillId="0" borderId="35" xfId="0" applyBorder="1" applyAlignment="1">
      <alignment horizontal="left" wrapText="1"/>
    </xf>
    <xf numFmtId="0" fontId="0" fillId="0" borderId="35" xfId="0" applyBorder="1"/>
    <xf numFmtId="0" fontId="0" fillId="0" borderId="35" xfId="0" applyFill="1" applyBorder="1"/>
    <xf numFmtId="0" fontId="10" fillId="0" borderId="35" xfId="0" applyFont="1" applyFill="1" applyBorder="1"/>
    <xf numFmtId="0" fontId="0" fillId="0" borderId="0" xfId="0" applyBorder="1" applyAlignment="1">
      <alignment horizontal="left" wrapText="1"/>
    </xf>
    <xf numFmtId="0" fontId="10" fillId="0" borderId="0" xfId="0" applyFont="1" applyFill="1" applyBorder="1"/>
    <xf numFmtId="0" fontId="0" fillId="5" borderId="36" xfId="0" applyFill="1" applyBorder="1"/>
    <xf numFmtId="0" fontId="0" fillId="5" borderId="37" xfId="0" applyFill="1" applyBorder="1"/>
    <xf numFmtId="0" fontId="12" fillId="2" borderId="33" xfId="0" applyFont="1" applyFill="1" applyBorder="1"/>
    <xf numFmtId="1" fontId="8" fillId="2" borderId="12" xfId="0" applyNumberFormat="1" applyFont="1" applyFill="1" applyBorder="1"/>
    <xf numFmtId="1" fontId="8" fillId="2" borderId="33" xfId="0" applyNumberFormat="1" applyFont="1" applyFill="1" applyBorder="1"/>
    <xf numFmtId="1" fontId="0" fillId="0" borderId="31" xfId="0" applyNumberFormat="1" applyFill="1" applyBorder="1"/>
    <xf numFmtId="0" fontId="0" fillId="3" borderId="28" xfId="0" applyFill="1" applyBorder="1"/>
    <xf numFmtId="49" fontId="6" fillId="3" borderId="14" xfId="0" applyNumberFormat="1" applyFont="1" applyFill="1" applyBorder="1" applyAlignment="1" applyProtection="1">
      <alignment horizontal="left" vertical="top" wrapText="1"/>
    </xf>
    <xf numFmtId="0" fontId="17" fillId="0" borderId="38" xfId="0" applyFont="1" applyBorder="1"/>
    <xf numFmtId="0" fontId="17" fillId="0" borderId="39" xfId="0" applyFont="1" applyBorder="1"/>
    <xf numFmtId="0" fontId="16" fillId="0" borderId="15" xfId="0" applyNumberFormat="1" applyFont="1" applyBorder="1" applyAlignment="1" applyProtection="1">
      <alignment horizontal="center" vertical="top" wrapText="1"/>
      <protection hidden="1"/>
    </xf>
    <xf numFmtId="0" fontId="16" fillId="0" borderId="40" xfId="0" applyNumberFormat="1" applyFont="1" applyBorder="1" applyAlignment="1" applyProtection="1">
      <alignment horizontal="center" vertical="top" wrapText="1"/>
      <protection hidden="1"/>
    </xf>
    <xf numFmtId="1" fontId="16" fillId="0" borderId="26" xfId="0" applyNumberFormat="1" applyFont="1" applyBorder="1" applyAlignment="1" applyProtection="1">
      <alignment horizontal="center" textRotation="90" wrapText="1"/>
      <protection hidden="1"/>
    </xf>
    <xf numFmtId="1" fontId="16" fillId="0" borderId="29" xfId="0" applyNumberFormat="1" applyFont="1" applyBorder="1" applyAlignment="1" applyProtection="1">
      <alignment horizontal="center" textRotation="90" wrapText="1"/>
      <protection hidden="1"/>
    </xf>
    <xf numFmtId="1" fontId="16" fillId="0" borderId="32" xfId="0" applyNumberFormat="1" applyFont="1" applyBorder="1" applyAlignment="1" applyProtection="1">
      <alignment horizontal="center" textRotation="90" wrapText="1"/>
      <protection hidden="1"/>
    </xf>
    <xf numFmtId="0" fontId="7" fillId="2" borderId="12" xfId="0" applyFont="1" applyFill="1" applyBorder="1"/>
    <xf numFmtId="49" fontId="2" fillId="2" borderId="1" xfId="0" applyNumberFormat="1" applyFont="1" applyFill="1" applyBorder="1" applyAlignment="1" applyProtection="1">
      <alignment horizontal="left" vertical="center"/>
      <protection hidden="1"/>
    </xf>
    <xf numFmtId="49" fontId="19" fillId="5" borderId="33" xfId="0" applyNumberFormat="1" applyFont="1" applyFill="1" applyBorder="1" applyAlignment="1" applyProtection="1">
      <alignment horizontal="left" vertical="top" wrapText="1"/>
    </xf>
    <xf numFmtId="0" fontId="0" fillId="6" borderId="1" xfId="0" applyFill="1" applyBorder="1" applyAlignment="1">
      <alignment horizontal="left" wrapText="1"/>
    </xf>
    <xf numFmtId="0" fontId="20" fillId="6" borderId="33" xfId="0" applyFont="1" applyFill="1" applyBorder="1" applyAlignment="1">
      <alignment horizontal="left" wrapText="1"/>
    </xf>
    <xf numFmtId="0" fontId="0" fillId="0" borderId="41" xfId="0" applyFill="1" applyBorder="1"/>
    <xf numFmtId="49" fontId="4" fillId="0" borderId="12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31" xfId="0" applyNumberFormat="1" applyFont="1" applyFill="1" applyBorder="1" applyAlignment="1" applyProtection="1">
      <alignment horizontal="center" vertical="top" wrapText="1"/>
    </xf>
    <xf numFmtId="49" fontId="5" fillId="0" borderId="31" xfId="0" applyNumberFormat="1" applyFont="1" applyFill="1" applyBorder="1" applyAlignment="1" applyProtection="1">
      <alignment horizontal="center" vertical="top" wrapText="1"/>
      <protection hidden="1"/>
    </xf>
    <xf numFmtId="0" fontId="5" fillId="6" borderId="31" xfId="0" applyNumberFormat="1" applyFont="1" applyFill="1" applyBorder="1" applyAlignment="1" applyProtection="1">
      <alignment horizontal="center" vertical="center" wrapText="1"/>
      <protection hidden="1"/>
    </xf>
    <xf numFmtId="0" fontId="0" fillId="5" borderId="42" xfId="0" applyFill="1" applyBorder="1"/>
    <xf numFmtId="0" fontId="10" fillId="5" borderId="42" xfId="0" applyFont="1" applyFill="1" applyBorder="1"/>
    <xf numFmtId="0" fontId="0" fillId="5" borderId="43" xfId="0" applyFill="1" applyBorder="1"/>
    <xf numFmtId="0" fontId="0" fillId="6" borderId="42" xfId="0" applyFill="1" applyBorder="1"/>
    <xf numFmtId="0" fontId="10" fillId="6" borderId="42" xfId="0" applyFont="1" applyFill="1" applyBorder="1"/>
    <xf numFmtId="0" fontId="0" fillId="6" borderId="43" xfId="0" applyFill="1" applyBorder="1"/>
    <xf numFmtId="0" fontId="0" fillId="3" borderId="24" xfId="0" applyFill="1" applyBorder="1"/>
    <xf numFmtId="0" fontId="0" fillId="5" borderId="15" xfId="0" applyFill="1" applyBorder="1"/>
    <xf numFmtId="0" fontId="9" fillId="4" borderId="18" xfId="0" applyFont="1" applyFill="1" applyBorder="1"/>
    <xf numFmtId="0" fontId="9" fillId="2" borderId="16" xfId="0" applyFont="1" applyFill="1" applyBorder="1"/>
    <xf numFmtId="0" fontId="9" fillId="4" borderId="16" xfId="0" applyFont="1" applyFill="1" applyBorder="1"/>
    <xf numFmtId="0" fontId="21" fillId="6" borderId="31" xfId="0" applyFont="1" applyFill="1" applyBorder="1"/>
    <xf numFmtId="0" fontId="21" fillId="6" borderId="33" xfId="0" applyFont="1" applyFill="1" applyBorder="1"/>
    <xf numFmtId="0" fontId="15" fillId="0" borderId="0" xfId="0" applyFont="1" applyAlignment="1">
      <alignment horizontal="left" wrapText="1"/>
    </xf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22" fillId="0" borderId="0" xfId="0" applyFont="1" applyProtection="1">
      <protection hidden="1"/>
    </xf>
    <xf numFmtId="0" fontId="8" fillId="6" borderId="34" xfId="0" applyFont="1" applyFill="1" applyBorder="1"/>
    <xf numFmtId="0" fontId="8" fillId="6" borderId="45" xfId="0" applyFont="1" applyFill="1" applyBorder="1"/>
    <xf numFmtId="0" fontId="12" fillId="2" borderId="34" xfId="0" applyFont="1" applyFill="1" applyBorder="1"/>
    <xf numFmtId="1" fontId="9" fillId="2" borderId="34" xfId="0" applyNumberFormat="1" applyFont="1" applyFill="1" applyBorder="1"/>
    <xf numFmtId="1" fontId="0" fillId="2" borderId="34" xfId="0" applyNumberFormat="1" applyFill="1" applyBorder="1"/>
    <xf numFmtId="1" fontId="8" fillId="2" borderId="34" xfId="0" applyNumberFormat="1" applyFont="1" applyFill="1" applyBorder="1"/>
    <xf numFmtId="0" fontId="0" fillId="5" borderId="25" xfId="0" applyFill="1" applyBorder="1"/>
    <xf numFmtId="0" fontId="21" fillId="6" borderId="34" xfId="0" applyFont="1" applyFill="1" applyBorder="1"/>
    <xf numFmtId="0" fontId="0" fillId="5" borderId="41" xfId="0" applyFill="1" applyBorder="1"/>
    <xf numFmtId="0" fontId="12" fillId="2" borderId="45" xfId="0" applyFont="1" applyFill="1" applyBorder="1"/>
    <xf numFmtId="0" fontId="9" fillId="2" borderId="45" xfId="0" applyFont="1" applyFill="1" applyBorder="1"/>
    <xf numFmtId="1" fontId="0" fillId="2" borderId="45" xfId="0" applyNumberFormat="1" applyFill="1" applyBorder="1"/>
    <xf numFmtId="1" fontId="8" fillId="2" borderId="45" xfId="0" applyNumberFormat="1" applyFont="1" applyFill="1" applyBorder="1"/>
    <xf numFmtId="0" fontId="0" fillId="5" borderId="47" xfId="0" applyFill="1" applyBorder="1"/>
    <xf numFmtId="0" fontId="0" fillId="5" borderId="50" xfId="0" applyFill="1" applyBorder="1"/>
    <xf numFmtId="0" fontId="21" fillId="6" borderId="45" xfId="0" applyFont="1" applyFill="1" applyBorder="1"/>
    <xf numFmtId="0" fontId="0" fillId="5" borderId="51" xfId="0" applyFill="1" applyBorder="1"/>
    <xf numFmtId="0" fontId="9" fillId="2" borderId="34" xfId="0" applyFont="1" applyFill="1" applyBorder="1"/>
    <xf numFmtId="0" fontId="15" fillId="0" borderId="0" xfId="0" applyFont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24" fillId="0" borderId="0" xfId="0" applyFont="1" applyAlignment="1"/>
    <xf numFmtId="0" fontId="1" fillId="5" borderId="36" xfId="0" applyFont="1" applyFill="1" applyBorder="1"/>
    <xf numFmtId="0" fontId="0" fillId="7" borderId="20" xfId="0" applyFill="1" applyBorder="1"/>
    <xf numFmtId="0" fontId="0" fillId="7" borderId="30" xfId="0" applyFill="1" applyBorder="1"/>
    <xf numFmtId="49" fontId="5" fillId="7" borderId="52" xfId="0" applyNumberFormat="1" applyFont="1" applyFill="1" applyBorder="1" applyAlignment="1" applyProtection="1">
      <alignment horizontal="left" vertical="center"/>
      <protection hidden="1"/>
    </xf>
    <xf numFmtId="49" fontId="5" fillId="7" borderId="39" xfId="0" applyNumberFormat="1" applyFont="1" applyFill="1" applyBorder="1" applyAlignment="1" applyProtection="1">
      <alignment horizontal="left" vertical="top" wrapText="1"/>
      <protection hidden="1"/>
    </xf>
    <xf numFmtId="0" fontId="0" fillId="7" borderId="11" xfId="0" applyFill="1" applyBorder="1"/>
    <xf numFmtId="0" fontId="0" fillId="7" borderId="26" xfId="0" applyFill="1" applyBorder="1"/>
    <xf numFmtId="0" fontId="0" fillId="0" borderId="53" xfId="0" applyBorder="1" applyAlignment="1">
      <alignment horizontal="left" wrapText="1"/>
    </xf>
    <xf numFmtId="0" fontId="0" fillId="0" borderId="54" xfId="0" applyBorder="1"/>
    <xf numFmtId="0" fontId="0" fillId="0" borderId="55" xfId="0" applyBorder="1" applyAlignment="1">
      <alignment horizontal="left" wrapText="1"/>
    </xf>
    <xf numFmtId="1" fontId="21" fillId="6" borderId="31" xfId="0" applyNumberFormat="1" applyFont="1" applyFill="1" applyBorder="1"/>
    <xf numFmtId="1" fontId="21" fillId="6" borderId="45" xfId="0" applyNumberFormat="1" applyFont="1" applyFill="1" applyBorder="1"/>
    <xf numFmtId="1" fontId="21" fillId="6" borderId="56" xfId="0" applyNumberFormat="1" applyFont="1" applyFill="1" applyBorder="1"/>
    <xf numFmtId="1" fontId="21" fillId="6" borderId="33" xfId="0" applyNumberFormat="1" applyFont="1" applyFill="1" applyBorder="1"/>
    <xf numFmtId="0" fontId="7" fillId="2" borderId="33" xfId="0" applyFont="1" applyFill="1" applyBorder="1"/>
    <xf numFmtId="0" fontId="10" fillId="5" borderId="11" xfId="0" applyFont="1" applyFill="1" applyBorder="1"/>
    <xf numFmtId="0" fontId="0" fillId="5" borderId="4" xfId="0" applyFill="1" applyBorder="1"/>
    <xf numFmtId="0" fontId="10" fillId="5" borderId="26" xfId="0" applyFont="1" applyFill="1" applyBorder="1"/>
    <xf numFmtId="0" fontId="0" fillId="5" borderId="29" xfId="0" applyFill="1" applyBorder="1"/>
    <xf numFmtId="0" fontId="0" fillId="5" borderId="57" xfId="0" applyFill="1" applyBorder="1"/>
    <xf numFmtId="1" fontId="9" fillId="2" borderId="16" xfId="0" applyNumberFormat="1" applyFont="1" applyFill="1" applyBorder="1"/>
    <xf numFmtId="0" fontId="0" fillId="6" borderId="34" xfId="0" applyFill="1" applyBorder="1"/>
    <xf numFmtId="1" fontId="10" fillId="6" borderId="31" xfId="0" applyNumberFormat="1" applyFont="1" applyFill="1" applyBorder="1"/>
    <xf numFmtId="0" fontId="0" fillId="6" borderId="12" xfId="0" applyFill="1" applyBorder="1"/>
    <xf numFmtId="1" fontId="0" fillId="6" borderId="31" xfId="0" applyNumberFormat="1" applyFill="1" applyBorder="1"/>
    <xf numFmtId="1" fontId="0" fillId="6" borderId="12" xfId="0" applyNumberFormat="1" applyFill="1" applyBorder="1"/>
    <xf numFmtId="0" fontId="12" fillId="0" borderId="31" xfId="0" applyFont="1" applyFill="1" applyBorder="1"/>
    <xf numFmtId="0" fontId="12" fillId="0" borderId="12" xfId="0" applyFont="1" applyFill="1" applyBorder="1"/>
    <xf numFmtId="0" fontId="0" fillId="0" borderId="11" xfId="0" applyFill="1" applyBorder="1"/>
    <xf numFmtId="0" fontId="0" fillId="0" borderId="4" xfId="0" applyFill="1" applyBorder="1"/>
    <xf numFmtId="0" fontId="0" fillId="0" borderId="26" xfId="0" applyFill="1" applyBorder="1"/>
    <xf numFmtId="0" fontId="0" fillId="0" borderId="29" xfId="0" applyFill="1" applyBorder="1"/>
    <xf numFmtId="0" fontId="9" fillId="0" borderId="31" xfId="0" applyFont="1" applyFill="1" applyBorder="1"/>
    <xf numFmtId="0" fontId="9" fillId="0" borderId="12" xfId="0" applyFont="1" applyFill="1" applyBorder="1"/>
    <xf numFmtId="1" fontId="0" fillId="0" borderId="12" xfId="0" applyNumberFormat="1" applyFill="1" applyBorder="1"/>
    <xf numFmtId="0" fontId="8" fillId="0" borderId="31" xfId="0" applyFont="1" applyFill="1" applyBorder="1"/>
    <xf numFmtId="0" fontId="0" fillId="0" borderId="31" xfId="0" applyFill="1" applyBorder="1"/>
    <xf numFmtId="0" fontId="0" fillId="0" borderId="36" xfId="0" applyFill="1" applyBorder="1"/>
    <xf numFmtId="0" fontId="0" fillId="0" borderId="0" xfId="0" applyFill="1" applyProtection="1">
      <protection hidden="1"/>
    </xf>
    <xf numFmtId="49" fontId="0" fillId="0" borderId="0" xfId="0" applyNumberFormat="1" applyFill="1" applyAlignment="1" applyProtection="1">
      <alignment vertical="top" wrapText="1"/>
      <protection hidden="1"/>
    </xf>
    <xf numFmtId="0" fontId="0" fillId="0" borderId="0" xfId="0" applyFill="1" applyBorder="1" applyProtection="1">
      <protection hidden="1"/>
    </xf>
    <xf numFmtId="0" fontId="7" fillId="2" borderId="45" xfId="0" applyFont="1" applyFill="1" applyBorder="1"/>
    <xf numFmtId="0" fontId="7" fillId="2" borderId="56" xfId="0" applyFont="1" applyFill="1" applyBorder="1"/>
    <xf numFmtId="0" fontId="0" fillId="7" borderId="4" xfId="0" applyFill="1" applyBorder="1"/>
    <xf numFmtId="0" fontId="0" fillId="7" borderId="29" xfId="0" applyFill="1" applyBorder="1"/>
    <xf numFmtId="0" fontId="0" fillId="3" borderId="64" xfId="0" applyFill="1" applyBorder="1"/>
    <xf numFmtId="0" fontId="0" fillId="5" borderId="66" xfId="0" applyFill="1" applyBorder="1"/>
    <xf numFmtId="0" fontId="0" fillId="5" borderId="67" xfId="0" applyFill="1" applyBorder="1"/>
    <xf numFmtId="0" fontId="0" fillId="7" borderId="66" xfId="0" applyFill="1" applyBorder="1"/>
    <xf numFmtId="0" fontId="0" fillId="7" borderId="68" xfId="0" applyFill="1" applyBorder="1"/>
    <xf numFmtId="0" fontId="7" fillId="2" borderId="44" xfId="0" applyFont="1" applyFill="1" applyBorder="1"/>
    <xf numFmtId="0" fontId="10" fillId="3" borderId="69" xfId="0" applyFont="1" applyFill="1" applyBorder="1" applyAlignment="1">
      <alignment horizontal="center"/>
    </xf>
    <xf numFmtId="0" fontId="0" fillId="3" borderId="70" xfId="0" applyFill="1" applyBorder="1" applyAlignment="1">
      <alignment horizontal="center"/>
    </xf>
    <xf numFmtId="0" fontId="11" fillId="2" borderId="44" xfId="0" applyFont="1" applyFill="1" applyBorder="1"/>
    <xf numFmtId="0" fontId="10" fillId="3" borderId="70" xfId="0" applyFont="1" applyFill="1" applyBorder="1" applyAlignment="1">
      <alignment horizontal="center"/>
    </xf>
    <xf numFmtId="0" fontId="9" fillId="2" borderId="44" xfId="0" applyFont="1" applyFill="1" applyBorder="1"/>
    <xf numFmtId="0" fontId="0" fillId="6" borderId="44" xfId="0" applyFill="1" applyBorder="1"/>
    <xf numFmtId="0" fontId="0" fillId="2" borderId="44" xfId="0" applyFill="1" applyBorder="1"/>
    <xf numFmtId="0" fontId="0" fillId="6" borderId="44" xfId="0" applyFill="1" applyBorder="1" applyAlignment="1">
      <alignment horizontal="center"/>
    </xf>
    <xf numFmtId="0" fontId="0" fillId="5" borderId="70" xfId="0" applyFill="1" applyBorder="1" applyAlignment="1">
      <alignment horizontal="center"/>
    </xf>
    <xf numFmtId="0" fontId="0" fillId="3" borderId="71" xfId="0" applyFill="1" applyBorder="1"/>
    <xf numFmtId="0" fontId="0" fillId="6" borderId="72" xfId="0" applyFill="1" applyBorder="1"/>
    <xf numFmtId="0" fontId="0" fillId="6" borderId="73" xfId="0" applyFill="1" applyBorder="1"/>
    <xf numFmtId="0" fontId="12" fillId="2" borderId="12" xfId="0" applyFont="1" applyFill="1" applyBorder="1"/>
    <xf numFmtId="0" fontId="9" fillId="2" borderId="12" xfId="0" applyFont="1" applyFill="1" applyBorder="1"/>
    <xf numFmtId="0" fontId="0" fillId="0" borderId="24" xfId="0" applyBorder="1"/>
    <xf numFmtId="0" fontId="0" fillId="0" borderId="15" xfId="0" applyBorder="1"/>
    <xf numFmtId="0" fontId="0" fillId="0" borderId="18" xfId="0" applyBorder="1"/>
    <xf numFmtId="1" fontId="21" fillId="6" borderId="34" xfId="0" applyNumberFormat="1" applyFont="1" applyFill="1" applyBorder="1"/>
    <xf numFmtId="0" fontId="0" fillId="7" borderId="19" xfId="0" applyFill="1" applyBorder="1"/>
    <xf numFmtId="0" fontId="16" fillId="0" borderId="74" xfId="0" applyNumberFormat="1" applyFont="1" applyBorder="1" applyAlignment="1" applyProtection="1">
      <alignment horizontal="center" vertical="top" wrapText="1"/>
      <protection hidden="1"/>
    </xf>
    <xf numFmtId="1" fontId="16" fillId="0" borderId="75" xfId="0" applyNumberFormat="1" applyFont="1" applyBorder="1" applyAlignment="1" applyProtection="1">
      <alignment horizontal="center" textRotation="90" wrapText="1"/>
      <protection hidden="1"/>
    </xf>
    <xf numFmtId="1" fontId="3" fillId="0" borderId="76" xfId="0" applyNumberFormat="1" applyFont="1" applyBorder="1" applyAlignment="1" applyProtection="1">
      <alignment horizontal="center" vertical="center"/>
      <protection hidden="1"/>
    </xf>
    <xf numFmtId="1" fontId="3" fillId="0" borderId="77" xfId="0" applyNumberFormat="1" applyFont="1" applyBorder="1" applyAlignment="1" applyProtection="1">
      <alignment horizontal="center" vertical="center" wrapText="1"/>
      <protection hidden="1"/>
    </xf>
    <xf numFmtId="0" fontId="7" fillId="2" borderId="78" xfId="0" applyFont="1" applyFill="1" applyBorder="1"/>
    <xf numFmtId="0" fontId="7" fillId="2" borderId="79" xfId="0" applyFont="1" applyFill="1" applyBorder="1"/>
    <xf numFmtId="0" fontId="8" fillId="6" borderId="78" xfId="0" applyFont="1" applyFill="1" applyBorder="1"/>
    <xf numFmtId="0" fontId="8" fillId="6" borderId="79" xfId="0" applyFont="1" applyFill="1" applyBorder="1"/>
    <xf numFmtId="0" fontId="0" fillId="3" borderId="81" xfId="0" applyFill="1" applyBorder="1"/>
    <xf numFmtId="0" fontId="12" fillId="0" borderId="78" xfId="0" applyFont="1" applyFill="1" applyBorder="1"/>
    <xf numFmtId="0" fontId="0" fillId="0" borderId="66" xfId="0" applyFill="1" applyBorder="1"/>
    <xf numFmtId="0" fontId="0" fillId="0" borderId="68" xfId="0" applyFill="1" applyBorder="1"/>
    <xf numFmtId="0" fontId="9" fillId="0" borderId="78" xfId="0" applyFont="1" applyFill="1" applyBorder="1"/>
    <xf numFmtId="1" fontId="0" fillId="0" borderId="78" xfId="0" applyNumberFormat="1" applyFill="1" applyBorder="1"/>
    <xf numFmtId="0" fontId="8" fillId="0" borderId="78" xfId="0" applyFont="1" applyFill="1" applyBorder="1"/>
    <xf numFmtId="0" fontId="0" fillId="0" borderId="78" xfId="0" applyFill="1" applyBorder="1"/>
    <xf numFmtId="0" fontId="0" fillId="0" borderId="84" xfId="0" applyFill="1" applyBorder="1"/>
    <xf numFmtId="0" fontId="0" fillId="5" borderId="85" xfId="0" applyFill="1" applyBorder="1"/>
    <xf numFmtId="0" fontId="0" fillId="5" borderId="86" xfId="0" applyFill="1" applyBorder="1"/>
    <xf numFmtId="0" fontId="0" fillId="6" borderId="85" xfId="0" applyFill="1" applyBorder="1"/>
    <xf numFmtId="0" fontId="0" fillId="6" borderId="86" xfId="0" applyFill="1" applyBorder="1"/>
    <xf numFmtId="0" fontId="0" fillId="7" borderId="80" xfId="0" applyFill="1" applyBorder="1"/>
    <xf numFmtId="0" fontId="0" fillId="7" borderId="81" xfId="0" applyFill="1" applyBorder="1"/>
    <xf numFmtId="0" fontId="0" fillId="0" borderId="87" xfId="0" applyFill="1" applyBorder="1"/>
    <xf numFmtId="0" fontId="0" fillId="0" borderId="88" xfId="0" applyFill="1" applyBorder="1"/>
    <xf numFmtId="0" fontId="0" fillId="0" borderId="88" xfId="0" applyBorder="1"/>
    <xf numFmtId="0" fontId="16" fillId="0" borderId="89" xfId="0" applyNumberFormat="1" applyFont="1" applyBorder="1" applyAlignment="1" applyProtection="1">
      <alignment horizontal="center" vertical="top" wrapText="1"/>
      <protection hidden="1"/>
    </xf>
    <xf numFmtId="1" fontId="3" fillId="0" borderId="7" xfId="0" applyNumberFormat="1" applyFont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/>
    <xf numFmtId="0" fontId="0" fillId="0" borderId="12" xfId="0" applyFill="1" applyBorder="1"/>
    <xf numFmtId="0" fontId="0" fillId="0" borderId="57" xfId="0" applyFill="1" applyBorder="1"/>
    <xf numFmtId="0" fontId="0" fillId="7" borderId="8" xfId="0" applyFill="1" applyBorder="1"/>
    <xf numFmtId="0" fontId="0" fillId="0" borderId="90" xfId="0" applyBorder="1"/>
    <xf numFmtId="1" fontId="3" fillId="0" borderId="13" xfId="0" applyNumberFormat="1" applyFont="1" applyBorder="1" applyAlignment="1" applyProtection="1">
      <alignment horizontal="center" vertical="center" wrapText="1"/>
      <protection hidden="1"/>
    </xf>
    <xf numFmtId="1" fontId="7" fillId="2" borderId="34" xfId="0" applyNumberFormat="1" applyFont="1" applyFill="1" applyBorder="1"/>
    <xf numFmtId="0" fontId="1" fillId="5" borderId="41" xfId="0" applyFont="1" applyFill="1" applyBorder="1"/>
    <xf numFmtId="0" fontId="0" fillId="7" borderId="15" xfId="0" applyFill="1" applyBorder="1"/>
    <xf numFmtId="0" fontId="0" fillId="7" borderId="25" xfId="0" applyFill="1" applyBorder="1"/>
    <xf numFmtId="0" fontId="0" fillId="0" borderId="64" xfId="0" applyBorder="1"/>
    <xf numFmtId="0" fontId="0" fillId="0" borderId="65" xfId="0" applyBorder="1"/>
    <xf numFmtId="0" fontId="0" fillId="0" borderId="66" xfId="0" applyBorder="1"/>
    <xf numFmtId="0" fontId="0" fillId="0" borderId="67" xfId="0" applyBorder="1"/>
    <xf numFmtId="0" fontId="0" fillId="0" borderId="82" xfId="0" applyBorder="1"/>
    <xf numFmtId="0" fontId="0" fillId="0" borderId="83" xfId="0" applyBorder="1"/>
    <xf numFmtId="0" fontId="12" fillId="2" borderId="78" xfId="0" applyFont="1" applyFill="1" applyBorder="1"/>
    <xf numFmtId="0" fontId="12" fillId="2" borderId="79" xfId="0" applyFont="1" applyFill="1" applyBorder="1"/>
    <xf numFmtId="0" fontId="9" fillId="2" borderId="78" xfId="0" applyFont="1" applyFill="1" applyBorder="1"/>
    <xf numFmtId="0" fontId="9" fillId="2" borderId="79" xfId="0" applyFont="1" applyFill="1" applyBorder="1"/>
    <xf numFmtId="1" fontId="0" fillId="2" borderId="78" xfId="0" applyNumberFormat="1" applyFill="1" applyBorder="1"/>
    <xf numFmtId="1" fontId="0" fillId="2" borderId="79" xfId="0" applyNumberFormat="1" applyFill="1" applyBorder="1"/>
    <xf numFmtId="1" fontId="8" fillId="2" borderId="78" xfId="0" applyNumberFormat="1" applyFont="1" applyFill="1" applyBorder="1"/>
    <xf numFmtId="1" fontId="8" fillId="2" borderId="79" xfId="0" applyNumberFormat="1" applyFont="1" applyFill="1" applyBorder="1"/>
    <xf numFmtId="1" fontId="21" fillId="6" borderId="78" xfId="0" applyNumberFormat="1" applyFont="1" applyFill="1" applyBorder="1"/>
    <xf numFmtId="1" fontId="21" fillId="6" borderId="79" xfId="0" applyNumberFormat="1" applyFont="1" applyFill="1" applyBorder="1"/>
    <xf numFmtId="0" fontId="0" fillId="5" borderId="68" xfId="0" applyFill="1" applyBorder="1"/>
    <xf numFmtId="0" fontId="0" fillId="5" borderId="75" xfId="0" applyFill="1" applyBorder="1"/>
    <xf numFmtId="0" fontId="21" fillId="6" borderId="78" xfId="0" applyFont="1" applyFill="1" applyBorder="1"/>
    <xf numFmtId="0" fontId="21" fillId="6" borderId="79" xfId="0" applyFont="1" applyFill="1" applyBorder="1"/>
    <xf numFmtId="0" fontId="0" fillId="5" borderId="84" xfId="0" applyFill="1" applyBorder="1"/>
    <xf numFmtId="0" fontId="0" fillId="5" borderId="91" xfId="0" applyFill="1" applyBorder="1"/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0" fillId="7" borderId="92" xfId="0" applyFill="1" applyBorder="1"/>
    <xf numFmtId="0" fontId="0" fillId="7" borderId="93" xfId="0" applyFill="1" applyBorder="1"/>
    <xf numFmtId="0" fontId="0" fillId="7" borderId="70" xfId="0" applyFill="1" applyBorder="1"/>
    <xf numFmtId="0" fontId="0" fillId="7" borderId="94" xfId="0" applyFill="1" applyBorder="1"/>
    <xf numFmtId="0" fontId="0" fillId="7" borderId="95" xfId="0" applyFill="1" applyBorder="1"/>
    <xf numFmtId="0" fontId="0" fillId="7" borderId="96" xfId="0" applyFill="1" applyBorder="1"/>
    <xf numFmtId="0" fontId="0" fillId="0" borderId="71" xfId="0" applyFill="1" applyBorder="1" applyAlignment="1">
      <alignment textRotation="90"/>
    </xf>
    <xf numFmtId="0" fontId="0" fillId="3" borderId="97" xfId="0" applyFill="1" applyBorder="1"/>
    <xf numFmtId="0" fontId="0" fillId="3" borderId="98" xfId="0" applyFill="1" applyBorder="1"/>
    <xf numFmtId="0" fontId="0" fillId="5" borderId="92" xfId="0" applyFill="1" applyBorder="1"/>
    <xf numFmtId="0" fontId="0" fillId="5" borderId="93" xfId="0" applyFill="1" applyBorder="1"/>
    <xf numFmtId="0" fontId="0" fillId="5" borderId="70" xfId="0" applyFill="1" applyBorder="1"/>
    <xf numFmtId="0" fontId="0" fillId="0" borderId="64" xfId="0" applyFill="1" applyBorder="1" applyAlignment="1">
      <alignment textRotation="90"/>
    </xf>
    <xf numFmtId="0" fontId="0" fillId="0" borderId="22" xfId="0" applyFill="1" applyBorder="1" applyAlignment="1">
      <alignment textRotation="90"/>
    </xf>
    <xf numFmtId="0" fontId="0" fillId="0" borderId="97" xfId="0" applyFill="1" applyBorder="1" applyAlignment="1">
      <alignment textRotation="90"/>
    </xf>
    <xf numFmtId="0" fontId="0" fillId="0" borderId="98" xfId="0" applyFill="1" applyBorder="1" applyAlignment="1">
      <alignment textRotation="90"/>
    </xf>
    <xf numFmtId="0" fontId="0" fillId="0" borderId="28" xfId="0" applyFill="1" applyBorder="1" applyAlignment="1">
      <alignment textRotation="90"/>
    </xf>
    <xf numFmtId="0" fontId="0" fillId="0" borderId="24" xfId="0" applyFill="1" applyBorder="1" applyAlignment="1">
      <alignment textRotation="90"/>
    </xf>
    <xf numFmtId="0" fontId="8" fillId="6" borderId="1" xfId="0" applyFont="1" applyFill="1" applyBorder="1"/>
    <xf numFmtId="49" fontId="6" fillId="3" borderId="17" xfId="0" applyNumberFormat="1" applyFont="1" applyFill="1" applyBorder="1" applyAlignment="1" applyProtection="1">
      <alignment horizontal="left" vertical="top" wrapText="1"/>
    </xf>
    <xf numFmtId="0" fontId="10" fillId="3" borderId="114" xfId="0" applyFont="1" applyFill="1" applyBorder="1" applyAlignment="1">
      <alignment horizontal="center"/>
    </xf>
    <xf numFmtId="49" fontId="6" fillId="3" borderId="30" xfId="0" applyNumberFormat="1" applyFont="1" applyFill="1" applyBorder="1" applyAlignment="1" applyProtection="1">
      <alignment horizontal="left" vertical="top" wrapText="1"/>
    </xf>
    <xf numFmtId="0" fontId="1" fillId="3" borderId="69" xfId="0" applyFont="1" applyFill="1" applyBorder="1" applyAlignment="1">
      <alignment horizontal="center"/>
    </xf>
    <xf numFmtId="0" fontId="1" fillId="3" borderId="70" xfId="0" applyFont="1" applyFill="1" applyBorder="1" applyAlignment="1">
      <alignment horizontal="center"/>
    </xf>
    <xf numFmtId="0" fontId="0" fillId="0" borderId="80" xfId="0" applyBorder="1"/>
    <xf numFmtId="0" fontId="0" fillId="0" borderId="20" xfId="0" applyBorder="1"/>
    <xf numFmtId="0" fontId="0" fillId="0" borderId="81" xfId="0" applyBorder="1"/>
    <xf numFmtId="0" fontId="0" fillId="0" borderId="19" xfId="0" applyBorder="1"/>
    <xf numFmtId="0" fontId="0" fillId="0" borderId="30" xfId="0" applyBorder="1"/>
    <xf numFmtId="49" fontId="6" fillId="3" borderId="28" xfId="0" applyNumberFormat="1" applyFont="1" applyFill="1" applyBorder="1" applyAlignment="1" applyProtection="1">
      <alignment horizontal="left" vertical="top" wrapText="1"/>
    </xf>
    <xf numFmtId="1" fontId="25" fillId="2" borderId="20" xfId="0" applyNumberFormat="1" applyFont="1" applyFill="1" applyBorder="1"/>
    <xf numFmtId="0" fontId="25" fillId="4" borderId="20" xfId="0" applyFont="1" applyFill="1" applyBorder="1"/>
    <xf numFmtId="0" fontId="25" fillId="2" borderId="20" xfId="0" applyFont="1" applyFill="1" applyBorder="1"/>
    <xf numFmtId="0" fontId="25" fillId="2" borderId="8" xfId="0" applyFont="1" applyFill="1" applyBorder="1"/>
    <xf numFmtId="0" fontId="25" fillId="3" borderId="80" xfId="0" applyFont="1" applyFill="1" applyBorder="1"/>
    <xf numFmtId="0" fontId="25" fillId="3" borderId="20" xfId="0" applyFont="1" applyFill="1" applyBorder="1"/>
    <xf numFmtId="0" fontId="25" fillId="3" borderId="46" xfId="0" applyFont="1" applyFill="1" applyBorder="1"/>
    <xf numFmtId="0" fontId="25" fillId="3" borderId="19" xfId="0" applyFont="1" applyFill="1" applyBorder="1"/>
    <xf numFmtId="0" fontId="25" fillId="2" borderId="11" xfId="0" applyFont="1" applyFill="1" applyBorder="1"/>
    <xf numFmtId="0" fontId="25" fillId="3" borderId="66" xfId="0" applyFont="1" applyFill="1" applyBorder="1"/>
    <xf numFmtId="0" fontId="25" fillId="3" borderId="11" xfId="0" applyFont="1" applyFill="1" applyBorder="1"/>
    <xf numFmtId="0" fontId="25" fillId="3" borderId="47" xfId="0" applyFont="1" applyFill="1" applyBorder="1"/>
    <xf numFmtId="0" fontId="25" fillId="3" borderId="15" xfId="0" applyFont="1" applyFill="1" applyBorder="1"/>
    <xf numFmtId="0" fontId="25" fillId="4" borderId="11" xfId="0" applyFont="1" applyFill="1" applyBorder="1"/>
    <xf numFmtId="0" fontId="25" fillId="2" borderId="4" xfId="0" applyFont="1" applyFill="1" applyBorder="1"/>
    <xf numFmtId="0" fontId="25" fillId="3" borderId="67" xfId="0" applyFont="1" applyFill="1" applyBorder="1"/>
    <xf numFmtId="1" fontId="25" fillId="2" borderId="11" xfId="0" applyNumberFormat="1" applyFont="1" applyFill="1" applyBorder="1"/>
    <xf numFmtId="0" fontId="25" fillId="4" borderId="16" xfId="0" applyFont="1" applyFill="1" applyBorder="1"/>
    <xf numFmtId="0" fontId="25" fillId="2" borderId="16" xfId="0" applyFont="1" applyFill="1" applyBorder="1"/>
    <xf numFmtId="0" fontId="25" fillId="2" borderId="27" xfId="0" applyFont="1" applyFill="1" applyBorder="1"/>
    <xf numFmtId="0" fontId="25" fillId="3" borderId="82" xfId="0" applyFont="1" applyFill="1" applyBorder="1"/>
    <xf numFmtId="0" fontId="25" fillId="3" borderId="16" xfId="0" applyFont="1" applyFill="1" applyBorder="1"/>
    <xf numFmtId="0" fontId="25" fillId="3" borderId="48" xfId="0" applyFont="1" applyFill="1" applyBorder="1"/>
    <xf numFmtId="0" fontId="25" fillId="3" borderId="18" xfId="0" applyFont="1" applyFill="1" applyBorder="1"/>
    <xf numFmtId="0" fontId="25" fillId="3" borderId="83" xfId="0" applyFont="1" applyFill="1" applyBorder="1"/>
    <xf numFmtId="0" fontId="25" fillId="3" borderId="81" xfId="0" applyFont="1" applyFill="1" applyBorder="1"/>
    <xf numFmtId="1" fontId="25" fillId="2" borderId="22" xfId="0" applyNumberFormat="1" applyFont="1" applyFill="1" applyBorder="1"/>
    <xf numFmtId="0" fontId="25" fillId="4" borderId="22" xfId="0" applyFont="1" applyFill="1" applyBorder="1"/>
    <xf numFmtId="0" fontId="25" fillId="2" borderId="22" xfId="0" applyFont="1" applyFill="1" applyBorder="1"/>
    <xf numFmtId="0" fontId="25" fillId="2" borderId="28" xfId="0" applyFont="1" applyFill="1" applyBorder="1"/>
    <xf numFmtId="0" fontId="25" fillId="0" borderId="64" xfId="0" applyFont="1" applyFill="1" applyBorder="1"/>
    <xf numFmtId="0" fontId="25" fillId="0" borderId="22" xfId="0" applyFont="1" applyFill="1" applyBorder="1"/>
    <xf numFmtId="0" fontId="25" fillId="0" borderId="28" xfId="0" applyFont="1" applyFill="1" applyBorder="1"/>
    <xf numFmtId="0" fontId="25" fillId="3" borderId="64" xfId="0" applyFont="1" applyFill="1" applyBorder="1"/>
    <xf numFmtId="0" fontId="25" fillId="3" borderId="22" xfId="0" applyFont="1" applyFill="1" applyBorder="1"/>
    <xf numFmtId="0" fontId="25" fillId="3" borderId="58" xfId="0" applyFont="1" applyFill="1" applyBorder="1"/>
    <xf numFmtId="0" fontId="25" fillId="3" borderId="24" xfId="0" applyFont="1" applyFill="1" applyBorder="1"/>
    <xf numFmtId="0" fontId="25" fillId="3" borderId="61" xfId="0" applyFont="1" applyFill="1" applyBorder="1"/>
    <xf numFmtId="0" fontId="25" fillId="3" borderId="23" xfId="0" applyFont="1" applyFill="1" applyBorder="1"/>
    <xf numFmtId="0" fontId="25" fillId="0" borderId="66" xfId="0" applyFont="1" applyFill="1" applyBorder="1"/>
    <xf numFmtId="0" fontId="25" fillId="0" borderId="11" xfId="0" applyFont="1" applyFill="1" applyBorder="1"/>
    <xf numFmtId="0" fontId="25" fillId="0" borderId="4" xfId="0" applyFont="1" applyFill="1" applyBorder="1"/>
    <xf numFmtId="0" fontId="25" fillId="3" borderId="59" xfId="0" applyFont="1" applyFill="1" applyBorder="1"/>
    <xf numFmtId="0" fontId="25" fillId="3" borderId="62" xfId="0" applyFont="1" applyFill="1" applyBorder="1"/>
    <xf numFmtId="0" fontId="25" fillId="3" borderId="14" xfId="0" applyFont="1" applyFill="1" applyBorder="1"/>
    <xf numFmtId="1" fontId="25" fillId="2" borderId="26" xfId="0" applyNumberFormat="1" applyFont="1" applyFill="1" applyBorder="1"/>
    <xf numFmtId="0" fontId="25" fillId="2" borderId="26" xfId="0" applyFont="1" applyFill="1" applyBorder="1"/>
    <xf numFmtId="0" fontId="25" fillId="4" borderId="26" xfId="0" applyFont="1" applyFill="1" applyBorder="1"/>
    <xf numFmtId="0" fontId="25" fillId="2" borderId="29" xfId="0" applyFont="1" applyFill="1" applyBorder="1"/>
    <xf numFmtId="0" fontId="25" fillId="0" borderId="68" xfId="0" applyFont="1" applyFill="1" applyBorder="1"/>
    <xf numFmtId="0" fontId="25" fillId="0" borderId="26" xfId="0" applyFont="1" applyFill="1" applyBorder="1"/>
    <xf numFmtId="0" fontId="25" fillId="0" borderId="29" xfId="0" applyFont="1" applyFill="1" applyBorder="1"/>
    <xf numFmtId="0" fontId="25" fillId="3" borderId="68" xfId="0" applyFont="1" applyFill="1" applyBorder="1"/>
    <xf numFmtId="0" fontId="25" fillId="3" borderId="26" xfId="0" applyFont="1" applyFill="1" applyBorder="1"/>
    <xf numFmtId="0" fontId="25" fillId="3" borderId="60" xfId="0" applyFont="1" applyFill="1" applyBorder="1"/>
    <xf numFmtId="0" fontId="25" fillId="3" borderId="25" xfId="0" applyFont="1" applyFill="1" applyBorder="1"/>
    <xf numFmtId="0" fontId="25" fillId="3" borderId="63" xfId="0" applyFont="1" applyFill="1" applyBorder="1"/>
    <xf numFmtId="0" fontId="25" fillId="3" borderId="32" xfId="0" applyFont="1" applyFill="1" applyBorder="1"/>
    <xf numFmtId="0" fontId="25" fillId="2" borderId="9" xfId="0" applyFont="1" applyFill="1" applyBorder="1"/>
    <xf numFmtId="0" fontId="25" fillId="3" borderId="49" xfId="0" applyFont="1" applyFill="1" applyBorder="1"/>
    <xf numFmtId="0" fontId="25" fillId="3" borderId="65" xfId="0" applyFont="1" applyFill="1" applyBorder="1"/>
    <xf numFmtId="0" fontId="25" fillId="3" borderId="30" xfId="0" applyFont="1" applyFill="1" applyBorder="1"/>
    <xf numFmtId="1" fontId="25" fillId="2" borderId="16" xfId="0" applyNumberFormat="1" applyFont="1" applyFill="1" applyBorder="1"/>
    <xf numFmtId="0" fontId="25" fillId="0" borderId="82" xfId="0" applyFont="1" applyFill="1" applyBorder="1"/>
    <xf numFmtId="0" fontId="25" fillId="0" borderId="16" xfId="0" applyFont="1" applyFill="1" applyBorder="1"/>
    <xf numFmtId="0" fontId="25" fillId="0" borderId="27" xfId="0" applyFont="1" applyFill="1" applyBorder="1"/>
    <xf numFmtId="0" fontId="25" fillId="3" borderId="17" xfId="0" applyFont="1" applyFill="1" applyBorder="1"/>
    <xf numFmtId="0" fontId="25" fillId="0" borderId="80" xfId="0" applyFont="1" applyFill="1" applyBorder="1"/>
    <xf numFmtId="0" fontId="25" fillId="0" borderId="20" xfId="0" applyFont="1" applyFill="1" applyBorder="1"/>
    <xf numFmtId="0" fontId="25" fillId="0" borderId="8" xfId="0" applyFont="1" applyFill="1" applyBorder="1"/>
    <xf numFmtId="0" fontId="15" fillId="0" borderId="0" xfId="0" applyFont="1" applyAlignment="1">
      <alignment horizontal="left"/>
    </xf>
    <xf numFmtId="0" fontId="23" fillId="0" borderId="0" xfId="0" applyFont="1" applyAlignment="1">
      <alignment horizontal="center" wrapText="1"/>
    </xf>
    <xf numFmtId="1" fontId="16" fillId="0" borderId="66" xfId="0" applyNumberFormat="1" applyFont="1" applyBorder="1" applyAlignment="1" applyProtection="1">
      <alignment horizontal="center" vertical="center"/>
      <protection hidden="1"/>
    </xf>
    <xf numFmtId="1" fontId="16" fillId="0" borderId="11" xfId="0" applyNumberFormat="1" applyFont="1" applyBorder="1" applyAlignment="1" applyProtection="1">
      <alignment horizontal="center"/>
      <protection hidden="1"/>
    </xf>
    <xf numFmtId="1" fontId="16" fillId="0" borderId="4" xfId="0" applyNumberFormat="1" applyFont="1" applyBorder="1" applyAlignment="1" applyProtection="1">
      <alignment horizontal="center"/>
      <protection hidden="1"/>
    </xf>
    <xf numFmtId="0" fontId="16" fillId="0" borderId="4" xfId="0" applyNumberFormat="1" applyFont="1" applyBorder="1" applyAlignment="1" applyProtection="1">
      <alignment horizontal="center" vertical="center" wrapText="1"/>
      <protection hidden="1"/>
    </xf>
    <xf numFmtId="0" fontId="16" fillId="0" borderId="89" xfId="0" applyNumberFormat="1" applyFont="1" applyBorder="1" applyAlignment="1" applyProtection="1">
      <alignment horizontal="center" vertical="center" wrapText="1"/>
      <protection hidden="1"/>
    </xf>
    <xf numFmtId="1" fontId="16" fillId="0" borderId="67" xfId="0" applyNumberFormat="1" applyFont="1" applyBorder="1" applyAlignment="1" applyProtection="1">
      <alignment horizontal="center"/>
      <protection hidden="1"/>
    </xf>
    <xf numFmtId="1" fontId="16" fillId="0" borderId="11" xfId="0" applyNumberFormat="1" applyFont="1" applyBorder="1" applyAlignment="1" applyProtection="1">
      <alignment horizontal="center" vertical="center" shrinkToFit="1"/>
      <protection hidden="1"/>
    </xf>
    <xf numFmtId="1" fontId="16" fillId="0" borderId="67" xfId="0" applyNumberFormat="1" applyFont="1" applyBorder="1" applyAlignment="1" applyProtection="1">
      <alignment horizontal="center" vertical="center" shrinkToFit="1"/>
      <protection hidden="1"/>
    </xf>
    <xf numFmtId="49" fontId="16" fillId="0" borderId="9" xfId="0" applyNumberFormat="1" applyFont="1" applyBorder="1" applyAlignment="1" applyProtection="1">
      <alignment horizontal="left" wrapText="1"/>
      <protection hidden="1"/>
    </xf>
    <xf numFmtId="49" fontId="16" fillId="0" borderId="36" xfId="0" applyNumberFormat="1" applyFont="1" applyBorder="1" applyAlignment="1" applyProtection="1">
      <alignment horizontal="left" wrapText="1"/>
      <protection hidden="1"/>
    </xf>
    <xf numFmtId="49" fontId="16" fillId="0" borderId="106" xfId="0" applyNumberFormat="1" applyFont="1" applyBorder="1" applyAlignment="1" applyProtection="1">
      <alignment horizontal="left" wrapText="1"/>
      <protection hidden="1"/>
    </xf>
    <xf numFmtId="1" fontId="16" fillId="0" borderId="7" xfId="0" applyNumberFormat="1" applyFont="1" applyBorder="1" applyAlignment="1" applyProtection="1">
      <alignment horizontal="center" vertical="center" wrapText="1"/>
      <protection hidden="1"/>
    </xf>
    <xf numFmtId="1" fontId="16" fillId="0" borderId="13" xfId="0" applyNumberFormat="1" applyFont="1" applyBorder="1" applyAlignment="1" applyProtection="1">
      <alignment horizontal="center" vertical="center" wrapText="1"/>
      <protection hidden="1"/>
    </xf>
    <xf numFmtId="1" fontId="16" fillId="0" borderId="57" xfId="0" applyNumberFormat="1" applyFont="1" applyBorder="1" applyAlignment="1" applyProtection="1">
      <alignment horizontal="center" vertical="center" wrapText="1"/>
      <protection hidden="1"/>
    </xf>
    <xf numFmtId="1" fontId="16" fillId="0" borderId="41" xfId="0" applyNumberFormat="1" applyFont="1" applyBorder="1" applyAlignment="1" applyProtection="1">
      <alignment horizontal="center" vertical="center" wrapText="1"/>
      <protection hidden="1"/>
    </xf>
    <xf numFmtId="49" fontId="16" fillId="0" borderId="9" xfId="0" applyNumberFormat="1" applyFont="1" applyBorder="1" applyAlignment="1" applyProtection="1">
      <alignment horizontal="center" vertical="center" wrapText="1"/>
      <protection hidden="1"/>
    </xf>
    <xf numFmtId="49" fontId="16" fillId="0" borderId="36" xfId="0" applyNumberFormat="1" applyFont="1" applyBorder="1" applyAlignment="1" applyProtection="1">
      <alignment horizontal="center" vertical="center" wrapText="1"/>
      <protection hidden="1"/>
    </xf>
    <xf numFmtId="49" fontId="16" fillId="0" borderId="106" xfId="0" applyNumberFormat="1" applyFont="1" applyBorder="1" applyAlignment="1" applyProtection="1">
      <alignment horizontal="center" vertical="center" wrapText="1"/>
      <protection hidden="1"/>
    </xf>
    <xf numFmtId="1" fontId="16" fillId="0" borderId="27" xfId="0" applyNumberFormat="1" applyFont="1" applyBorder="1" applyAlignment="1" applyProtection="1">
      <alignment horizontal="center" vertical="center" wrapText="1"/>
      <protection hidden="1"/>
    </xf>
    <xf numFmtId="1" fontId="16" fillId="0" borderId="18" xfId="0" applyNumberFormat="1" applyFont="1" applyBorder="1" applyAlignment="1" applyProtection="1">
      <alignment horizontal="center" vertical="center" wrapText="1"/>
      <protection hidden="1"/>
    </xf>
    <xf numFmtId="0" fontId="16" fillId="0" borderId="113" xfId="0" applyNumberFormat="1" applyFont="1" applyBorder="1" applyAlignment="1" applyProtection="1">
      <alignment horizontal="center" vertical="center" wrapText="1"/>
      <protection hidden="1"/>
    </xf>
    <xf numFmtId="1" fontId="16" fillId="0" borderId="66" xfId="0" applyNumberFormat="1" applyFont="1" applyBorder="1" applyAlignment="1" applyProtection="1">
      <alignment horizontal="center" vertical="center" shrinkToFit="1"/>
      <protection hidden="1"/>
    </xf>
    <xf numFmtId="1" fontId="16" fillId="0" borderId="16" xfId="0" applyNumberFormat="1" applyFont="1" applyBorder="1" applyAlignment="1" applyProtection="1">
      <alignment horizontal="center" textRotation="90"/>
      <protection hidden="1"/>
    </xf>
    <xf numFmtId="1" fontId="16" fillId="0" borderId="106" xfId="0" applyNumberFormat="1" applyFont="1" applyBorder="1" applyAlignment="1" applyProtection="1">
      <alignment horizontal="center" textRotation="90"/>
      <protection hidden="1"/>
    </xf>
    <xf numFmtId="0" fontId="16" fillId="0" borderId="4" xfId="0" applyNumberFormat="1" applyFont="1" applyBorder="1" applyAlignment="1" applyProtection="1">
      <alignment horizontal="center" vertical="center" shrinkToFit="1"/>
      <protection hidden="1"/>
    </xf>
    <xf numFmtId="0" fontId="16" fillId="0" borderId="89" xfId="0" applyNumberFormat="1" applyFont="1" applyBorder="1" applyAlignment="1" applyProtection="1">
      <alignment horizontal="center" vertical="center" shrinkToFit="1"/>
      <protection hidden="1"/>
    </xf>
    <xf numFmtId="1" fontId="16" fillId="0" borderId="4" xfId="0" applyNumberFormat="1" applyFont="1" applyBorder="1" applyAlignment="1" applyProtection="1">
      <alignment horizontal="center" vertical="center" shrinkToFit="1"/>
      <protection hidden="1"/>
    </xf>
    <xf numFmtId="1" fontId="16" fillId="0" borderId="11" xfId="0" applyNumberFormat="1" applyFont="1" applyBorder="1" applyAlignment="1" applyProtection="1">
      <alignment horizontal="center" shrinkToFit="1"/>
      <protection hidden="1"/>
    </xf>
    <xf numFmtId="1" fontId="16" fillId="0" borderId="4" xfId="0" applyNumberFormat="1" applyFont="1" applyBorder="1" applyAlignment="1" applyProtection="1">
      <alignment horizontal="center" shrinkToFit="1"/>
      <protection hidden="1"/>
    </xf>
    <xf numFmtId="1" fontId="16" fillId="0" borderId="82" xfId="0" applyNumberFormat="1" applyFont="1" applyBorder="1" applyAlignment="1" applyProtection="1">
      <alignment horizontal="center" textRotation="90"/>
      <protection hidden="1"/>
    </xf>
    <xf numFmtId="1" fontId="16" fillId="0" borderId="109" xfId="0" applyNumberFormat="1" applyFont="1" applyBorder="1" applyAlignment="1" applyProtection="1">
      <alignment horizontal="center" textRotation="90"/>
      <protection hidden="1"/>
    </xf>
    <xf numFmtId="1" fontId="16" fillId="0" borderId="67" xfId="0" applyNumberFormat="1" applyFont="1" applyBorder="1" applyAlignment="1" applyProtection="1">
      <alignment horizontal="center" shrinkToFit="1"/>
      <protection hidden="1"/>
    </xf>
    <xf numFmtId="1" fontId="16" fillId="0" borderId="14" xfId="0" applyNumberFormat="1" applyFont="1" applyBorder="1" applyAlignment="1" applyProtection="1">
      <alignment horizontal="center" shrinkToFit="1"/>
      <protection hidden="1"/>
    </xf>
    <xf numFmtId="16" fontId="0" fillId="0" borderId="55" xfId="0" applyNumberFormat="1" applyBorder="1" applyAlignment="1">
      <alignment horizontal="left" wrapText="1"/>
    </xf>
    <xf numFmtId="16" fontId="0" fillId="0" borderId="0" xfId="0" applyNumberFormat="1" applyBorder="1" applyAlignment="1">
      <alignment horizontal="left" wrapText="1"/>
    </xf>
    <xf numFmtId="16" fontId="0" fillId="0" borderId="41" xfId="0" applyNumberFormat="1" applyBorder="1" applyAlignment="1">
      <alignment horizontal="left" wrapText="1"/>
    </xf>
    <xf numFmtId="0" fontId="0" fillId="0" borderId="104" xfId="0" applyBorder="1" applyAlignment="1">
      <alignment horizontal="center" wrapText="1"/>
    </xf>
    <xf numFmtId="0" fontId="0" fillId="0" borderId="102" xfId="0" applyBorder="1" applyAlignment="1">
      <alignment horizontal="center" wrapText="1"/>
    </xf>
    <xf numFmtId="0" fontId="0" fillId="0" borderId="105" xfId="0" applyBorder="1" applyAlignment="1">
      <alignment horizontal="center" wrapText="1"/>
    </xf>
    <xf numFmtId="1" fontId="16" fillId="0" borderId="18" xfId="0" applyNumberFormat="1" applyFont="1" applyBorder="1" applyAlignment="1" applyProtection="1">
      <alignment horizontal="center" textRotation="90"/>
      <protection hidden="1"/>
    </xf>
    <xf numFmtId="1" fontId="16" fillId="0" borderId="105" xfId="0" applyNumberFormat="1" applyFont="1" applyBorder="1" applyAlignment="1" applyProtection="1">
      <alignment horizontal="center" textRotation="90"/>
      <protection hidden="1"/>
    </xf>
    <xf numFmtId="0" fontId="0" fillId="0" borderId="3" xfId="0" applyFill="1" applyBorder="1" applyAlignment="1">
      <alignment horizontal="left" wrapText="1"/>
    </xf>
    <xf numFmtId="0" fontId="0" fillId="0" borderId="22" xfId="0" applyFill="1" applyBorder="1" applyAlignment="1">
      <alignment horizontal="left" wrapText="1"/>
    </xf>
    <xf numFmtId="0" fontId="0" fillId="0" borderId="28" xfId="0" applyFill="1" applyBorder="1" applyAlignment="1">
      <alignment horizontal="left" wrapText="1"/>
    </xf>
    <xf numFmtId="49" fontId="14" fillId="7" borderId="107" xfId="0" applyNumberFormat="1" applyFont="1" applyFill="1" applyBorder="1" applyAlignment="1" applyProtection="1">
      <alignment horizontal="center" vertical="center"/>
      <protection hidden="1"/>
    </xf>
    <xf numFmtId="49" fontId="14" fillId="7" borderId="108" xfId="0" applyNumberFormat="1" applyFont="1" applyFill="1" applyBorder="1" applyAlignment="1" applyProtection="1">
      <alignment horizontal="center" vertical="center"/>
      <protection hidden="1"/>
    </xf>
    <xf numFmtId="1" fontId="16" fillId="0" borderId="22" xfId="0" applyNumberFormat="1" applyFont="1" applyBorder="1" applyAlignment="1" applyProtection="1">
      <alignment horizontal="center" vertical="center" textRotation="90" wrapText="1"/>
      <protection hidden="1"/>
    </xf>
    <xf numFmtId="1" fontId="16" fillId="0" borderId="11" xfId="0" applyNumberFormat="1" applyFont="1" applyBorder="1" applyAlignment="1" applyProtection="1">
      <alignment horizontal="center" vertical="center" textRotation="90" wrapText="1"/>
      <protection hidden="1"/>
    </xf>
    <xf numFmtId="1" fontId="16" fillId="0" borderId="26" xfId="0" applyNumberFormat="1" applyFont="1" applyBorder="1" applyAlignment="1" applyProtection="1">
      <alignment horizontal="center" vertical="center" textRotation="90" wrapText="1"/>
      <protection hidden="1"/>
    </xf>
    <xf numFmtId="1" fontId="16" fillId="0" borderId="28" xfId="0" applyNumberFormat="1" applyFont="1" applyBorder="1" applyAlignment="1" applyProtection="1">
      <alignment horizontal="center" vertical="center" wrapText="1" shrinkToFit="1"/>
      <protection hidden="1"/>
    </xf>
    <xf numFmtId="1" fontId="16" fillId="0" borderId="110" xfId="0" applyNumberFormat="1" applyFont="1" applyBorder="1" applyAlignment="1" applyProtection="1">
      <alignment horizontal="center" vertical="center" wrapText="1" shrinkToFit="1"/>
      <protection hidden="1"/>
    </xf>
    <xf numFmtId="1" fontId="16" fillId="0" borderId="24" xfId="0" applyNumberFormat="1" applyFont="1" applyBorder="1" applyAlignment="1" applyProtection="1">
      <alignment horizontal="center" vertical="center" wrapText="1" shrinkToFit="1"/>
      <protection hidden="1"/>
    </xf>
    <xf numFmtId="49" fontId="16" fillId="0" borderId="2" xfId="0" applyNumberFormat="1" applyFont="1" applyBorder="1" applyAlignment="1" applyProtection="1">
      <alignment horizontal="left" wrapText="1"/>
      <protection hidden="1"/>
    </xf>
    <xf numFmtId="49" fontId="16" fillId="0" borderId="111" xfId="0" applyNumberFormat="1" applyFont="1" applyBorder="1" applyAlignment="1" applyProtection="1">
      <alignment horizontal="left" wrapText="1"/>
      <protection hidden="1"/>
    </xf>
    <xf numFmtId="49" fontId="16" fillId="0" borderId="112" xfId="0" applyNumberFormat="1" applyFont="1" applyBorder="1" applyAlignment="1" applyProtection="1">
      <alignment horizontal="left" wrapText="1"/>
      <protection hidden="1"/>
    </xf>
    <xf numFmtId="1" fontId="16" fillId="0" borderId="11" xfId="0" applyNumberFormat="1" applyFont="1" applyBorder="1" applyAlignment="1" applyProtection="1">
      <alignment horizontal="center" vertical="center"/>
      <protection hidden="1"/>
    </xf>
    <xf numFmtId="1" fontId="16" fillId="0" borderId="4" xfId="0" applyNumberFormat="1" applyFont="1" applyBorder="1" applyAlignment="1" applyProtection="1">
      <alignment horizontal="center" vertical="center"/>
      <protection hidden="1"/>
    </xf>
    <xf numFmtId="1" fontId="16" fillId="0" borderId="15" xfId="0" applyNumberFormat="1" applyFont="1" applyBorder="1" applyAlignment="1" applyProtection="1">
      <alignment horizontal="center" vertical="center"/>
      <protection hidden="1"/>
    </xf>
    <xf numFmtId="1" fontId="16" fillId="0" borderId="14" xfId="0" applyNumberFormat="1" applyFont="1" applyBorder="1" applyAlignment="1" applyProtection="1">
      <alignment horizontal="center" vertical="center"/>
      <protection hidden="1"/>
    </xf>
    <xf numFmtId="1" fontId="16" fillId="0" borderId="16" xfId="0" applyNumberFormat="1" applyFont="1" applyBorder="1" applyAlignment="1" applyProtection="1">
      <alignment horizontal="center" vertical="center" wrapText="1"/>
      <protection hidden="1"/>
    </xf>
    <xf numFmtId="1" fontId="16" fillId="0" borderId="36" xfId="0" applyNumberFormat="1" applyFont="1" applyBorder="1" applyAlignment="1" applyProtection="1">
      <alignment horizontal="center" vertical="center" wrapText="1"/>
      <protection hidden="1"/>
    </xf>
    <xf numFmtId="1" fontId="16" fillId="0" borderId="20" xfId="0" applyNumberFormat="1" applyFont="1" applyBorder="1" applyAlignment="1" applyProtection="1">
      <alignment horizontal="center" vertical="center" wrapText="1"/>
      <protection hidden="1"/>
    </xf>
    <xf numFmtId="1" fontId="16" fillId="0" borderId="8" xfId="0" applyNumberFormat="1" applyFont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left" wrapText="1"/>
    </xf>
    <xf numFmtId="0" fontId="0" fillId="0" borderId="6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100" xfId="0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10" fillId="0" borderId="101" xfId="0" applyFont="1" applyFill="1" applyBorder="1" applyAlignment="1">
      <alignment horizontal="left" wrapText="1"/>
    </xf>
    <xf numFmtId="0" fontId="0" fillId="0" borderId="89" xfId="0" applyFill="1" applyBorder="1" applyAlignment="1">
      <alignment horizontal="left" wrapText="1"/>
    </xf>
    <xf numFmtId="0" fontId="0" fillId="0" borderId="74" xfId="0" applyFill="1" applyBorder="1" applyAlignment="1">
      <alignment horizontal="left" wrapText="1"/>
    </xf>
    <xf numFmtId="0" fontId="10" fillId="0" borderId="6" xfId="0" applyFont="1" applyFill="1" applyBorder="1" applyAlignment="1">
      <alignment horizontal="left" wrapText="1"/>
    </xf>
    <xf numFmtId="0" fontId="0" fillId="0" borderId="6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1" fontId="16" fillId="0" borderId="15" xfId="0" applyNumberFormat="1" applyFont="1" applyBorder="1" applyAlignment="1" applyProtection="1">
      <alignment horizontal="center" vertical="center" shrinkToFit="1"/>
      <protection hidden="1"/>
    </xf>
    <xf numFmtId="1" fontId="16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0" xfId="0" applyFont="1" applyFill="1" applyBorder="1" applyAlignment="1">
      <alignment horizontal="center" vertical="center" textRotation="90"/>
    </xf>
    <xf numFmtId="0" fontId="8" fillId="0" borderId="102" xfId="0" applyFont="1" applyFill="1" applyBorder="1" applyAlignment="1">
      <alignment horizontal="center" vertical="center" textRotation="90"/>
    </xf>
    <xf numFmtId="0" fontId="8" fillId="0" borderId="103" xfId="0" applyFont="1" applyBorder="1" applyAlignment="1">
      <alignment horizontal="left" wrapText="1"/>
    </xf>
    <xf numFmtId="0" fontId="0" fillId="0" borderId="99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8" fillId="0" borderId="55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41" xfId="0" applyFont="1" applyBorder="1" applyAlignment="1">
      <alignment horizontal="left" wrapText="1"/>
    </xf>
    <xf numFmtId="0" fontId="0" fillId="0" borderId="5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41" xfId="0" applyBorder="1" applyAlignment="1">
      <alignment horizontal="left" wrapText="1"/>
    </xf>
  </cellXfs>
  <cellStyles count="1">
    <cellStyle name="Обычный" xfId="0" builtinId="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46</xdr:col>
      <xdr:colOff>176730</xdr:colOff>
      <xdr:row>41</xdr:row>
      <xdr:rowOff>31750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58980" cy="6651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MMIS%20Lab/SPO/SpScho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План"/>
      <sheetName val="Практика"/>
      <sheetName val="Аттестация"/>
      <sheetName val="Кабинеты"/>
      <sheetName val="Пояснения"/>
      <sheetName val="Нормы"/>
      <sheetName val="Дисциплины"/>
      <sheetName val="Рабочий"/>
    </sheetNames>
    <sheetDataSet>
      <sheetData sheetId="0"/>
      <sheetData sheetId="1">
        <row r="6">
          <cell r="EB6">
            <v>0.1</v>
          </cell>
        </row>
      </sheetData>
      <sheetData sheetId="2"/>
      <sheetData sheetId="3"/>
      <sheetData sheetId="4"/>
      <sheetData sheetId="5"/>
      <sheetData sheetId="6">
        <row r="3">
          <cell r="B3">
            <v>36</v>
          </cell>
        </row>
      </sheetData>
      <sheetData sheetId="7"/>
      <sheetData sheetId="8">
        <row r="12">
          <cell r="AA12">
            <v>0.15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P4"/>
  <sheetViews>
    <sheetView tabSelected="1" view="pageBreakPreview" zoomScale="60" workbookViewId="0">
      <selection activeCell="BA17" sqref="BA17"/>
    </sheetView>
  </sheetViews>
  <sheetFormatPr defaultRowHeight="12.75" x14ac:dyDescent="0.2"/>
  <cols>
    <col min="1" max="1" width="5.7109375" style="115" customWidth="1"/>
    <col min="2" max="53" width="3.28515625" style="115" customWidth="1"/>
    <col min="54" max="54" width="6.28515625" style="115" customWidth="1"/>
    <col min="55" max="60" width="6.7109375" style="115" customWidth="1"/>
    <col min="61" max="61" width="4.42578125" style="115" customWidth="1"/>
    <col min="62" max="62" width="4.7109375" style="115" customWidth="1"/>
    <col min="63" max="64" width="7.28515625" style="115" customWidth="1"/>
    <col min="65" max="65" width="6.7109375" style="115" customWidth="1"/>
    <col min="66" max="66" width="5.42578125" style="115" customWidth="1"/>
    <col min="67" max="67" width="4.28515625" style="115" customWidth="1"/>
    <col min="68" max="68" width="6.28515625" style="115" customWidth="1"/>
  </cols>
  <sheetData>
    <row r="1" spans="23:68" x14ac:dyDescent="0.2">
      <c r="AV1" s="116"/>
      <c r="AW1" s="116"/>
      <c r="AX1" s="116"/>
      <c r="AY1" s="116"/>
      <c r="AZ1" s="116"/>
      <c r="BA1" s="116"/>
      <c r="BM1" s="116"/>
      <c r="BN1" s="116"/>
      <c r="BO1" s="116"/>
      <c r="BP1" s="116"/>
    </row>
    <row r="2" spans="23:68" ht="21.75" customHeight="1" x14ac:dyDescent="0.2">
      <c r="W2" s="117"/>
      <c r="X2" s="117"/>
      <c r="Y2" s="117"/>
      <c r="AT2" s="180"/>
      <c r="AU2" s="179"/>
      <c r="AV2" s="179"/>
      <c r="AW2" s="179"/>
      <c r="AX2" s="179"/>
      <c r="AY2" s="179"/>
      <c r="AZ2" s="179"/>
      <c r="BA2" s="179"/>
      <c r="BB2" s="179"/>
    </row>
    <row r="3" spans="23:68" x14ac:dyDescent="0.2">
      <c r="AT3" s="178"/>
      <c r="AU3" s="179"/>
      <c r="AV3" s="179"/>
      <c r="AW3" s="179"/>
      <c r="AX3" s="179"/>
      <c r="AY3" s="179"/>
      <c r="AZ3" s="179"/>
      <c r="BA3" s="179"/>
      <c r="BB3" s="179"/>
    </row>
    <row r="4" spans="23:68" x14ac:dyDescent="0.2">
      <c r="AT4" s="178"/>
      <c r="AU4" s="179"/>
      <c r="AV4" s="179"/>
      <c r="AW4" s="179"/>
      <c r="AX4" s="179"/>
      <c r="AY4" s="179"/>
      <c r="AZ4" s="179"/>
      <c r="BA4" s="179"/>
      <c r="BB4" s="179"/>
    </row>
  </sheetData>
  <phoneticPr fontId="0" type="noConversion"/>
  <pageMargins left="0.41" right="0" top="0.39370078740157483" bottom="0" header="0.51181102362204722" footer="0.51181102362204722"/>
  <pageSetup paperSize="9" scale="9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D96"/>
  <sheetViews>
    <sheetView view="pageBreakPreview" topLeftCell="A23" zoomScale="80" zoomScaleSheetLayoutView="80" workbookViewId="0">
      <pane xSplit="3" topLeftCell="D1" activePane="topRight" state="frozen"/>
      <selection activeCell="A22" sqref="A22"/>
      <selection pane="topRight" activeCell="S28" sqref="S28"/>
    </sheetView>
  </sheetViews>
  <sheetFormatPr defaultRowHeight="12.75" x14ac:dyDescent="0.2"/>
  <cols>
    <col min="1" max="1" width="10.140625" style="2" customWidth="1"/>
    <col min="2" max="2" width="28.28515625" style="2" customWidth="1"/>
    <col min="3" max="3" width="19.28515625" customWidth="1"/>
    <col min="4" max="4" width="5.85546875" customWidth="1"/>
    <col min="5" max="5" width="6.42578125" customWidth="1"/>
    <col min="6" max="6" width="7.42578125" customWidth="1"/>
    <col min="7" max="7" width="6.28515625" customWidth="1"/>
    <col min="8" max="8" width="6.42578125" customWidth="1"/>
    <col min="9" max="11" width="6.28515625" customWidth="1"/>
    <col min="12" max="12" width="4.7109375" customWidth="1"/>
    <col min="13" max="14" width="4.28515625" customWidth="1"/>
    <col min="15" max="15" width="5" customWidth="1"/>
    <col min="16" max="17" width="4.28515625" customWidth="1"/>
    <col min="18" max="29" width="5.28515625" customWidth="1"/>
  </cols>
  <sheetData>
    <row r="1" spans="1:29" s="136" customFormat="1" ht="17.25" customHeight="1" x14ac:dyDescent="0.3">
      <c r="A1" s="114"/>
      <c r="B1" s="114"/>
      <c r="T1" s="372"/>
      <c r="U1" s="372"/>
      <c r="V1" s="372"/>
      <c r="W1" s="372"/>
      <c r="X1" s="372"/>
      <c r="Y1" s="372"/>
      <c r="Z1" s="372"/>
      <c r="AA1" s="372"/>
      <c r="AB1" s="372"/>
      <c r="AC1" s="372"/>
    </row>
    <row r="2" spans="1:29" s="136" customFormat="1" ht="19.5" customHeight="1" x14ac:dyDescent="0.3">
      <c r="A2" s="114"/>
      <c r="B2" s="373" t="s">
        <v>91</v>
      </c>
      <c r="C2" s="373"/>
      <c r="D2" s="138"/>
      <c r="E2" s="138"/>
      <c r="F2" s="138"/>
      <c r="G2" s="138"/>
      <c r="H2" s="138"/>
      <c r="I2" s="138"/>
      <c r="J2" s="139"/>
      <c r="K2" s="139"/>
      <c r="L2" s="139"/>
      <c r="M2" s="139"/>
      <c r="N2" s="139"/>
      <c r="O2" s="139"/>
      <c r="P2" s="139"/>
      <c r="Q2" s="139"/>
      <c r="R2" s="139"/>
      <c r="S2" s="137"/>
      <c r="T2" s="137"/>
      <c r="U2" s="137"/>
      <c r="V2" s="137"/>
      <c r="W2" s="138"/>
      <c r="X2" s="138"/>
      <c r="Y2" s="138"/>
      <c r="Z2" s="138"/>
      <c r="AA2" s="138"/>
      <c r="AB2" s="138"/>
      <c r="AC2" s="138"/>
    </row>
    <row r="3" spans="1:29" s="136" customFormat="1" ht="19.5" thickBot="1" x14ac:dyDescent="0.35">
      <c r="A3" s="114"/>
      <c r="B3" s="114"/>
      <c r="J3" s="137"/>
      <c r="K3" s="137"/>
      <c r="L3" s="137"/>
      <c r="M3" s="137"/>
      <c r="N3" s="137"/>
      <c r="O3" s="137"/>
      <c r="P3" s="137"/>
      <c r="Q3" s="137"/>
      <c r="R3" s="137"/>
    </row>
    <row r="4" spans="1:29" x14ac:dyDescent="0.2">
      <c r="A4" s="426" t="s">
        <v>0</v>
      </c>
      <c r="B4" s="382" t="s">
        <v>89</v>
      </c>
      <c r="C4" s="389" t="s">
        <v>76</v>
      </c>
      <c r="D4" s="385" t="s">
        <v>1</v>
      </c>
      <c r="E4" s="386"/>
      <c r="F4" s="420" t="s">
        <v>2</v>
      </c>
      <c r="G4" s="423" t="s">
        <v>3</v>
      </c>
      <c r="H4" s="424"/>
      <c r="I4" s="424"/>
      <c r="J4" s="424"/>
      <c r="K4" s="425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5"/>
    </row>
    <row r="5" spans="1:29" x14ac:dyDescent="0.2">
      <c r="A5" s="427"/>
      <c r="B5" s="383"/>
      <c r="C5" s="390"/>
      <c r="D5" s="387"/>
      <c r="E5" s="388"/>
      <c r="F5" s="421"/>
      <c r="G5" s="392" t="s">
        <v>4</v>
      </c>
      <c r="H5" s="393"/>
      <c r="I5" s="429"/>
      <c r="J5" s="429"/>
      <c r="K5" s="430"/>
      <c r="L5" s="374" t="s">
        <v>5</v>
      </c>
      <c r="M5" s="375"/>
      <c r="N5" s="375"/>
      <c r="O5" s="375"/>
      <c r="P5" s="375"/>
      <c r="Q5" s="376"/>
      <c r="R5" s="374" t="s">
        <v>6</v>
      </c>
      <c r="S5" s="375"/>
      <c r="T5" s="375"/>
      <c r="U5" s="375"/>
      <c r="V5" s="375"/>
      <c r="W5" s="379"/>
      <c r="X5" s="431" t="s">
        <v>7</v>
      </c>
      <c r="Y5" s="429"/>
      <c r="Z5" s="429"/>
      <c r="AA5" s="429"/>
      <c r="AB5" s="429"/>
      <c r="AC5" s="432"/>
    </row>
    <row r="6" spans="1:29" ht="12.75" customHeight="1" x14ac:dyDescent="0.2">
      <c r="A6" s="427"/>
      <c r="B6" s="383"/>
      <c r="C6" s="390"/>
      <c r="D6" s="387"/>
      <c r="E6" s="388"/>
      <c r="F6" s="421"/>
      <c r="G6" s="387"/>
      <c r="H6" s="388"/>
      <c r="I6" s="433" t="s">
        <v>8</v>
      </c>
      <c r="J6" s="433" t="s">
        <v>9</v>
      </c>
      <c r="K6" s="392" t="s">
        <v>75</v>
      </c>
      <c r="L6" s="395" t="s">
        <v>10</v>
      </c>
      <c r="M6" s="380"/>
      <c r="N6" s="380"/>
      <c r="O6" s="380" t="s">
        <v>11</v>
      </c>
      <c r="P6" s="380"/>
      <c r="Q6" s="400"/>
      <c r="R6" s="395" t="s">
        <v>12</v>
      </c>
      <c r="S6" s="380"/>
      <c r="T6" s="380"/>
      <c r="U6" s="380" t="s">
        <v>13</v>
      </c>
      <c r="V6" s="380"/>
      <c r="W6" s="381"/>
      <c r="X6" s="457" t="s">
        <v>14</v>
      </c>
      <c r="Y6" s="380"/>
      <c r="Z6" s="380"/>
      <c r="AA6" s="380" t="s">
        <v>15</v>
      </c>
      <c r="AB6" s="380"/>
      <c r="AC6" s="458"/>
    </row>
    <row r="7" spans="1:29" ht="23.25" customHeight="1" x14ac:dyDescent="0.2">
      <c r="A7" s="427"/>
      <c r="B7" s="383"/>
      <c r="C7" s="390"/>
      <c r="D7" s="387"/>
      <c r="E7" s="388"/>
      <c r="F7" s="421"/>
      <c r="G7" s="387"/>
      <c r="H7" s="388"/>
      <c r="I7" s="434"/>
      <c r="J7" s="434"/>
      <c r="K7" s="387"/>
      <c r="L7" s="394">
        <v>17</v>
      </c>
      <c r="M7" s="378"/>
      <c r="N7" s="86" t="s">
        <v>16</v>
      </c>
      <c r="O7" s="377">
        <v>22</v>
      </c>
      <c r="P7" s="378"/>
      <c r="Q7" s="236" t="s">
        <v>16</v>
      </c>
      <c r="R7" s="394">
        <v>14</v>
      </c>
      <c r="S7" s="378"/>
      <c r="T7" s="86" t="s">
        <v>16</v>
      </c>
      <c r="U7" s="377">
        <v>17</v>
      </c>
      <c r="V7" s="378"/>
      <c r="W7" s="210" t="s">
        <v>16</v>
      </c>
      <c r="X7" s="378">
        <v>15</v>
      </c>
      <c r="Y7" s="378"/>
      <c r="Z7" s="86" t="s">
        <v>16</v>
      </c>
      <c r="AA7" s="398">
        <v>9</v>
      </c>
      <c r="AB7" s="399"/>
      <c r="AC7" s="87" t="s">
        <v>16</v>
      </c>
    </row>
    <row r="8" spans="1:29" ht="21.75" customHeight="1" x14ac:dyDescent="0.2">
      <c r="A8" s="427"/>
      <c r="B8" s="383"/>
      <c r="C8" s="390"/>
      <c r="D8" s="387"/>
      <c r="E8" s="388"/>
      <c r="F8" s="421"/>
      <c r="G8" s="387"/>
      <c r="H8" s="388"/>
      <c r="I8" s="435"/>
      <c r="J8" s="435"/>
      <c r="K8" s="436"/>
      <c r="L8" s="403" t="s">
        <v>4</v>
      </c>
      <c r="M8" s="401" t="s">
        <v>17</v>
      </c>
      <c r="N8" s="401"/>
      <c r="O8" s="396" t="s">
        <v>4</v>
      </c>
      <c r="P8" s="401" t="s">
        <v>17</v>
      </c>
      <c r="Q8" s="402"/>
      <c r="R8" s="403" t="s">
        <v>4</v>
      </c>
      <c r="S8" s="401" t="s">
        <v>17</v>
      </c>
      <c r="T8" s="401"/>
      <c r="U8" s="396" t="s">
        <v>4</v>
      </c>
      <c r="V8" s="401" t="s">
        <v>17</v>
      </c>
      <c r="W8" s="405"/>
      <c r="X8" s="413" t="s">
        <v>4</v>
      </c>
      <c r="Y8" s="401" t="s">
        <v>17</v>
      </c>
      <c r="Z8" s="401"/>
      <c r="AA8" s="396" t="s">
        <v>4</v>
      </c>
      <c r="AB8" s="401" t="s">
        <v>17</v>
      </c>
      <c r="AC8" s="406"/>
    </row>
    <row r="9" spans="1:29" ht="99.75" thickBot="1" x14ac:dyDescent="0.25">
      <c r="A9" s="428"/>
      <c r="B9" s="384"/>
      <c r="C9" s="391"/>
      <c r="D9" s="88" t="s">
        <v>18</v>
      </c>
      <c r="E9" s="88" t="s">
        <v>19</v>
      </c>
      <c r="F9" s="422"/>
      <c r="G9" s="88" t="s">
        <v>18</v>
      </c>
      <c r="H9" s="88" t="s">
        <v>19</v>
      </c>
      <c r="I9" s="88" t="s">
        <v>19</v>
      </c>
      <c r="J9" s="88" t="s">
        <v>19</v>
      </c>
      <c r="K9" s="89" t="s">
        <v>19</v>
      </c>
      <c r="L9" s="404"/>
      <c r="M9" s="88" t="s">
        <v>20</v>
      </c>
      <c r="N9" s="88" t="s">
        <v>21</v>
      </c>
      <c r="O9" s="397"/>
      <c r="P9" s="88" t="s">
        <v>20</v>
      </c>
      <c r="Q9" s="89" t="s">
        <v>21</v>
      </c>
      <c r="R9" s="404"/>
      <c r="S9" s="88" t="s">
        <v>20</v>
      </c>
      <c r="T9" s="88" t="s">
        <v>21</v>
      </c>
      <c r="U9" s="397"/>
      <c r="V9" s="88" t="s">
        <v>20</v>
      </c>
      <c r="W9" s="211" t="s">
        <v>21</v>
      </c>
      <c r="X9" s="414"/>
      <c r="Y9" s="88" t="s">
        <v>20</v>
      </c>
      <c r="Z9" s="88" t="s">
        <v>21</v>
      </c>
      <c r="AA9" s="397"/>
      <c r="AB9" s="88" t="s">
        <v>20</v>
      </c>
      <c r="AC9" s="90" t="s">
        <v>21</v>
      </c>
    </row>
    <row r="10" spans="1:29" ht="13.5" thickBot="1" x14ac:dyDescent="0.25">
      <c r="A10" s="1">
        <v>1</v>
      </c>
      <c r="B10" s="19">
        <v>2</v>
      </c>
      <c r="C10" s="21">
        <v>3</v>
      </c>
      <c r="D10" s="20">
        <v>7</v>
      </c>
      <c r="E10" s="13">
        <v>8</v>
      </c>
      <c r="F10" s="13">
        <v>9</v>
      </c>
      <c r="G10" s="13">
        <v>10</v>
      </c>
      <c r="H10" s="13">
        <v>11</v>
      </c>
      <c r="I10" s="13">
        <v>13</v>
      </c>
      <c r="J10" s="13">
        <v>15</v>
      </c>
      <c r="K10" s="14">
        <v>17</v>
      </c>
      <c r="L10" s="212">
        <v>18</v>
      </c>
      <c r="M10" s="15">
        <v>19</v>
      </c>
      <c r="N10" s="15">
        <v>20</v>
      </c>
      <c r="O10" s="16">
        <v>21</v>
      </c>
      <c r="P10" s="15">
        <v>22</v>
      </c>
      <c r="Q10" s="237">
        <v>23</v>
      </c>
      <c r="R10" s="212">
        <v>24</v>
      </c>
      <c r="S10" s="15">
        <v>25</v>
      </c>
      <c r="T10" s="15">
        <v>26</v>
      </c>
      <c r="U10" s="16">
        <v>27</v>
      </c>
      <c r="V10" s="15">
        <v>28</v>
      </c>
      <c r="W10" s="213">
        <v>29</v>
      </c>
      <c r="X10" s="243">
        <v>30</v>
      </c>
      <c r="Y10" s="15">
        <v>31</v>
      </c>
      <c r="Z10" s="15">
        <v>32</v>
      </c>
      <c r="AA10" s="15">
        <v>33</v>
      </c>
      <c r="AB10" s="15">
        <v>34</v>
      </c>
      <c r="AC10" s="17">
        <v>35</v>
      </c>
    </row>
    <row r="11" spans="1:29" ht="28.5" customHeight="1" thickBot="1" x14ac:dyDescent="0.3">
      <c r="A11" s="3" t="s">
        <v>22</v>
      </c>
      <c r="B11" s="10" t="s">
        <v>23</v>
      </c>
      <c r="C11" s="190"/>
      <c r="D11" s="54">
        <v>2106</v>
      </c>
      <c r="E11" s="66">
        <f>E12</f>
        <v>2106</v>
      </c>
      <c r="F11" s="66">
        <f t="shared" ref="F11:K11" si="0">F12+F23</f>
        <v>749.5</v>
      </c>
      <c r="G11" s="39">
        <v>1404</v>
      </c>
      <c r="H11" s="38">
        <f>H12</f>
        <v>1404</v>
      </c>
      <c r="I11" s="37">
        <f t="shared" si="0"/>
        <v>885</v>
      </c>
      <c r="J11" s="37">
        <f t="shared" si="0"/>
        <v>570</v>
      </c>
      <c r="K11" s="91">
        <f t="shared" si="0"/>
        <v>0</v>
      </c>
      <c r="L11" s="214">
        <f t="shared" ref="L11:Q11" si="1">SUM(L13:L26)</f>
        <v>612</v>
      </c>
      <c r="M11" s="37">
        <f t="shared" si="1"/>
        <v>220</v>
      </c>
      <c r="N11" s="181">
        <f t="shared" si="1"/>
        <v>0</v>
      </c>
      <c r="O11" s="182">
        <f t="shared" si="1"/>
        <v>792</v>
      </c>
      <c r="P11" s="37">
        <f t="shared" si="1"/>
        <v>324</v>
      </c>
      <c r="Q11" s="91">
        <f t="shared" si="1"/>
        <v>0</v>
      </c>
      <c r="R11" s="214">
        <f>R27+R33+R36</f>
        <v>504</v>
      </c>
      <c r="S11" s="37">
        <f t="shared" ref="S11:AC11" si="2">S27+S33+S36</f>
        <v>217</v>
      </c>
      <c r="T11" s="181">
        <f>T27+T33+T36</f>
        <v>0</v>
      </c>
      <c r="U11" s="182">
        <f t="shared" si="2"/>
        <v>612</v>
      </c>
      <c r="V11" s="37">
        <f t="shared" si="2"/>
        <v>288</v>
      </c>
      <c r="W11" s="215">
        <f t="shared" si="2"/>
        <v>0</v>
      </c>
      <c r="X11" s="244">
        <f t="shared" si="2"/>
        <v>540</v>
      </c>
      <c r="Y11" s="37">
        <f t="shared" si="2"/>
        <v>304</v>
      </c>
      <c r="Z11" s="181">
        <f t="shared" si="2"/>
        <v>20</v>
      </c>
      <c r="AA11" s="182">
        <f t="shared" si="2"/>
        <v>324</v>
      </c>
      <c r="AB11" s="37">
        <f t="shared" si="2"/>
        <v>150</v>
      </c>
      <c r="AC11" s="154">
        <f t="shared" si="2"/>
        <v>30</v>
      </c>
    </row>
    <row r="12" spans="1:29" ht="13.5" thickBot="1" x14ac:dyDescent="0.25">
      <c r="A12" s="4"/>
      <c r="B12" s="11" t="s">
        <v>142</v>
      </c>
      <c r="C12" s="290"/>
      <c r="D12" s="52"/>
      <c r="E12" s="67">
        <f>SUM(E13:E26)</f>
        <v>2106</v>
      </c>
      <c r="F12" s="67">
        <f>E12-H12</f>
        <v>702</v>
      </c>
      <c r="G12" s="44"/>
      <c r="H12" s="43">
        <f>SUM(H13:H26)</f>
        <v>1404</v>
      </c>
      <c r="I12" s="43">
        <f>SUM(I13:I25)</f>
        <v>824</v>
      </c>
      <c r="J12" s="43">
        <f>SUM(J13:J25)</f>
        <v>536</v>
      </c>
      <c r="K12" s="53">
        <f>SUM(K13:K25)</f>
        <v>0</v>
      </c>
      <c r="L12" s="216"/>
      <c r="M12" s="50"/>
      <c r="N12" s="119"/>
      <c r="O12" s="118"/>
      <c r="P12" s="50"/>
      <c r="Q12" s="217"/>
      <c r="R12" s="216"/>
      <c r="S12" s="50"/>
      <c r="T12" s="50"/>
      <c r="U12" s="50"/>
      <c r="V12" s="50"/>
      <c r="W12" s="217"/>
      <c r="X12" s="118"/>
      <c r="Y12" s="50"/>
      <c r="Z12" s="50"/>
      <c r="AA12" s="50"/>
      <c r="AB12" s="50"/>
      <c r="AC12" s="51"/>
    </row>
    <row r="13" spans="1:29" ht="15" x14ac:dyDescent="0.2">
      <c r="A13" s="5" t="s">
        <v>143</v>
      </c>
      <c r="B13" s="301" t="s">
        <v>158</v>
      </c>
      <c r="C13" s="294" t="s">
        <v>159</v>
      </c>
      <c r="D13" s="27"/>
      <c r="E13" s="302">
        <f>H13*1.5</f>
        <v>117</v>
      </c>
      <c r="F13" s="302">
        <f t="shared" ref="F13:F14" si="3">E13-H13</f>
        <v>39</v>
      </c>
      <c r="G13" s="303"/>
      <c r="H13" s="304">
        <f t="shared" ref="H13:H14" si="4">L13+O13+R13+U13+X13+AA13</f>
        <v>78</v>
      </c>
      <c r="I13" s="304">
        <f t="shared" ref="I13:I14" si="5">H13-J13</f>
        <v>43</v>
      </c>
      <c r="J13" s="304">
        <f t="shared" ref="J13:J14" si="6">M13+P13+S13+V13+Y13+AB13</f>
        <v>35</v>
      </c>
      <c r="K13" s="305"/>
      <c r="L13" s="306">
        <v>34</v>
      </c>
      <c r="M13" s="307">
        <v>13</v>
      </c>
      <c r="N13" s="308"/>
      <c r="O13" s="309">
        <v>44</v>
      </c>
      <c r="P13" s="307">
        <v>22</v>
      </c>
      <c r="Q13" s="218"/>
      <c r="R13" s="248"/>
      <c r="S13" s="31"/>
      <c r="T13" s="31"/>
      <c r="U13" s="31"/>
      <c r="V13" s="31"/>
      <c r="W13" s="249"/>
      <c r="X13" s="205"/>
      <c r="Y13" s="31"/>
      <c r="Z13" s="31"/>
      <c r="AA13" s="31"/>
      <c r="AB13" s="31"/>
      <c r="AC13" s="32"/>
    </row>
    <row r="14" spans="1:29" ht="15" x14ac:dyDescent="0.2">
      <c r="A14" s="8" t="s">
        <v>144</v>
      </c>
      <c r="B14" s="12" t="s">
        <v>160</v>
      </c>
      <c r="C14" s="192" t="s">
        <v>110</v>
      </c>
      <c r="D14" s="27"/>
      <c r="E14" s="302">
        <f>H14*1.5</f>
        <v>175.5</v>
      </c>
      <c r="F14" s="302">
        <f t="shared" si="3"/>
        <v>58.5</v>
      </c>
      <c r="G14" s="303"/>
      <c r="H14" s="310">
        <f t="shared" si="4"/>
        <v>117</v>
      </c>
      <c r="I14" s="310">
        <f t="shared" si="5"/>
        <v>95</v>
      </c>
      <c r="J14" s="310">
        <f t="shared" si="6"/>
        <v>22</v>
      </c>
      <c r="K14" s="305"/>
      <c r="L14" s="311">
        <v>51</v>
      </c>
      <c r="M14" s="312">
        <v>4</v>
      </c>
      <c r="N14" s="313"/>
      <c r="O14" s="314">
        <v>66</v>
      </c>
      <c r="P14" s="312">
        <v>18</v>
      </c>
      <c r="Q14" s="218"/>
      <c r="R14" s="296"/>
      <c r="S14" s="297"/>
      <c r="T14" s="297"/>
      <c r="U14" s="297"/>
      <c r="V14" s="297"/>
      <c r="W14" s="298"/>
      <c r="X14" s="299"/>
      <c r="Y14" s="297"/>
      <c r="Z14" s="297"/>
      <c r="AA14" s="297"/>
      <c r="AB14" s="297"/>
      <c r="AC14" s="300"/>
    </row>
    <row r="15" spans="1:29" ht="15" x14ac:dyDescent="0.2">
      <c r="A15" s="8" t="s">
        <v>145</v>
      </c>
      <c r="B15" s="83" t="s">
        <v>24</v>
      </c>
      <c r="C15" s="271" t="s">
        <v>110</v>
      </c>
      <c r="D15" s="23"/>
      <c r="E15" s="302">
        <f>H15*1.5</f>
        <v>175.5</v>
      </c>
      <c r="F15" s="302">
        <f t="shared" ref="F15:F26" si="7">E15-H15</f>
        <v>58.5</v>
      </c>
      <c r="G15" s="315"/>
      <c r="H15" s="310">
        <f t="shared" ref="H15:H26" si="8">L15+O15+R15+U15+X15+AA15</f>
        <v>117</v>
      </c>
      <c r="I15" s="310">
        <f t="shared" ref="I15:I26" si="9">H15-J15</f>
        <v>78</v>
      </c>
      <c r="J15" s="310">
        <f t="shared" ref="J15:J26" si="10">M15+P15+S15+V15+Y15+AB15</f>
        <v>39</v>
      </c>
      <c r="K15" s="316"/>
      <c r="L15" s="311">
        <v>51</v>
      </c>
      <c r="M15" s="312">
        <v>17</v>
      </c>
      <c r="N15" s="313"/>
      <c r="O15" s="314">
        <v>66</v>
      </c>
      <c r="P15" s="312">
        <v>22</v>
      </c>
      <c r="Q15" s="317"/>
      <c r="R15" s="250"/>
      <c r="S15" s="18"/>
      <c r="T15" s="18"/>
      <c r="U15" s="18"/>
      <c r="V15" s="18"/>
      <c r="W15" s="251"/>
      <c r="X15" s="206"/>
      <c r="Y15" s="18"/>
      <c r="Z15" s="18"/>
      <c r="AA15" s="18"/>
      <c r="AB15" s="18"/>
      <c r="AC15" s="22"/>
    </row>
    <row r="16" spans="1:29" ht="15" x14ac:dyDescent="0.2">
      <c r="A16" s="8" t="s">
        <v>146</v>
      </c>
      <c r="B16" s="6" t="s">
        <v>161</v>
      </c>
      <c r="C16" s="271" t="s">
        <v>109</v>
      </c>
      <c r="D16" s="23"/>
      <c r="E16" s="310">
        <f>H16*1.5</f>
        <v>351</v>
      </c>
      <c r="F16" s="310">
        <f>E16-H16</f>
        <v>117</v>
      </c>
      <c r="G16" s="315"/>
      <c r="H16" s="310">
        <f t="shared" si="8"/>
        <v>234</v>
      </c>
      <c r="I16" s="310">
        <f t="shared" si="9"/>
        <v>118</v>
      </c>
      <c r="J16" s="310">
        <f t="shared" si="10"/>
        <v>116</v>
      </c>
      <c r="K16" s="316"/>
      <c r="L16" s="311">
        <v>102</v>
      </c>
      <c r="M16" s="312">
        <v>50</v>
      </c>
      <c r="N16" s="313"/>
      <c r="O16" s="314">
        <v>132</v>
      </c>
      <c r="P16" s="312">
        <v>66</v>
      </c>
      <c r="Q16" s="317"/>
      <c r="R16" s="250"/>
      <c r="S16" s="18"/>
      <c r="T16" s="18"/>
      <c r="U16" s="18"/>
      <c r="V16" s="18"/>
      <c r="W16" s="251"/>
      <c r="X16" s="206"/>
      <c r="Y16" s="18"/>
      <c r="Z16" s="18"/>
      <c r="AA16" s="18"/>
      <c r="AB16" s="18"/>
      <c r="AC16" s="22"/>
    </row>
    <row r="17" spans="1:29" ht="15" x14ac:dyDescent="0.2">
      <c r="A17" s="8" t="s">
        <v>147</v>
      </c>
      <c r="B17" s="83" t="s">
        <v>25</v>
      </c>
      <c r="C17" s="271" t="s">
        <v>110</v>
      </c>
      <c r="D17" s="23"/>
      <c r="E17" s="318">
        <f t="shared" ref="E17:E26" si="11">H17*1.5</f>
        <v>175.5</v>
      </c>
      <c r="F17" s="302">
        <f t="shared" si="7"/>
        <v>58.5</v>
      </c>
      <c r="G17" s="315"/>
      <c r="H17" s="310">
        <f t="shared" si="8"/>
        <v>117</v>
      </c>
      <c r="I17" s="310">
        <f t="shared" si="9"/>
        <v>111</v>
      </c>
      <c r="J17" s="310">
        <f t="shared" si="10"/>
        <v>6</v>
      </c>
      <c r="K17" s="316"/>
      <c r="L17" s="311">
        <v>51</v>
      </c>
      <c r="M17" s="312">
        <v>4</v>
      </c>
      <c r="N17" s="313"/>
      <c r="O17" s="314">
        <v>66</v>
      </c>
      <c r="P17" s="312">
        <v>2</v>
      </c>
      <c r="Q17" s="317"/>
      <c r="R17" s="250"/>
      <c r="S17" s="18"/>
      <c r="T17" s="18"/>
      <c r="U17" s="18"/>
      <c r="V17" s="18"/>
      <c r="W17" s="251"/>
      <c r="X17" s="206"/>
      <c r="Y17" s="18"/>
      <c r="Z17" s="18"/>
      <c r="AA17" s="18"/>
      <c r="AB17" s="18"/>
      <c r="AC17" s="22"/>
    </row>
    <row r="18" spans="1:29" ht="15" x14ac:dyDescent="0.2">
      <c r="A18" s="8" t="s">
        <v>148</v>
      </c>
      <c r="B18" s="291" t="s">
        <v>30</v>
      </c>
      <c r="C18" s="292" t="s">
        <v>139</v>
      </c>
      <c r="D18" s="26"/>
      <c r="E18" s="318">
        <f t="shared" si="11"/>
        <v>175.5</v>
      </c>
      <c r="F18" s="318">
        <f>E18-H18</f>
        <v>58.5</v>
      </c>
      <c r="G18" s="319"/>
      <c r="H18" s="310">
        <f t="shared" si="8"/>
        <v>117</v>
      </c>
      <c r="I18" s="320">
        <f t="shared" si="9"/>
        <v>4</v>
      </c>
      <c r="J18" s="310">
        <f t="shared" si="10"/>
        <v>113</v>
      </c>
      <c r="K18" s="321"/>
      <c r="L18" s="322">
        <v>51</v>
      </c>
      <c r="M18" s="323">
        <v>49</v>
      </c>
      <c r="N18" s="324"/>
      <c r="O18" s="325">
        <v>66</v>
      </c>
      <c r="P18" s="323">
        <v>64</v>
      </c>
      <c r="Q18" s="326"/>
      <c r="R18" s="250"/>
      <c r="S18" s="18"/>
      <c r="T18" s="18"/>
      <c r="U18" s="18"/>
      <c r="V18" s="18"/>
      <c r="W18" s="251"/>
      <c r="X18" s="206"/>
      <c r="Y18" s="18"/>
      <c r="Z18" s="18"/>
      <c r="AA18" s="18"/>
      <c r="AB18" s="18"/>
      <c r="AC18" s="22"/>
    </row>
    <row r="19" spans="1:29" ht="15" x14ac:dyDescent="0.2">
      <c r="A19" s="8" t="s">
        <v>149</v>
      </c>
      <c r="B19" s="83" t="s">
        <v>29</v>
      </c>
      <c r="C19" s="271" t="s">
        <v>110</v>
      </c>
      <c r="D19" s="23"/>
      <c r="E19" s="310">
        <f t="shared" si="11"/>
        <v>117</v>
      </c>
      <c r="F19" s="310">
        <f>E19-H19</f>
        <v>39</v>
      </c>
      <c r="G19" s="315"/>
      <c r="H19" s="310">
        <f t="shared" si="8"/>
        <v>78</v>
      </c>
      <c r="I19" s="310">
        <f t="shared" si="9"/>
        <v>65</v>
      </c>
      <c r="J19" s="310">
        <f t="shared" si="10"/>
        <v>13</v>
      </c>
      <c r="K19" s="316"/>
      <c r="L19" s="311">
        <v>34</v>
      </c>
      <c r="M19" s="312">
        <v>4</v>
      </c>
      <c r="N19" s="313"/>
      <c r="O19" s="314">
        <v>44</v>
      </c>
      <c r="P19" s="312">
        <v>9</v>
      </c>
      <c r="Q19" s="317"/>
      <c r="R19" s="250"/>
      <c r="S19" s="18"/>
      <c r="T19" s="18"/>
      <c r="U19" s="18"/>
      <c r="V19" s="18"/>
      <c r="W19" s="251"/>
      <c r="X19" s="206"/>
      <c r="Y19" s="18"/>
      <c r="Z19" s="18"/>
      <c r="AA19" s="18"/>
      <c r="AB19" s="18"/>
      <c r="AC19" s="22"/>
    </row>
    <row r="20" spans="1:29" ht="15" x14ac:dyDescent="0.2">
      <c r="A20" s="8" t="s">
        <v>151</v>
      </c>
      <c r="B20" s="6" t="s">
        <v>150</v>
      </c>
      <c r="C20" s="271" t="s">
        <v>110</v>
      </c>
      <c r="D20" s="23"/>
      <c r="E20" s="310">
        <f t="shared" si="11"/>
        <v>150</v>
      </c>
      <c r="F20" s="310">
        <f>E20-H20</f>
        <v>50</v>
      </c>
      <c r="G20" s="315"/>
      <c r="H20" s="310">
        <f t="shared" si="8"/>
        <v>100</v>
      </c>
      <c r="I20" s="310">
        <f t="shared" si="9"/>
        <v>54</v>
      </c>
      <c r="J20" s="310">
        <f t="shared" si="10"/>
        <v>46</v>
      </c>
      <c r="K20" s="316"/>
      <c r="L20" s="311">
        <v>34</v>
      </c>
      <c r="M20" s="312">
        <v>10</v>
      </c>
      <c r="N20" s="313"/>
      <c r="O20" s="314">
        <v>66</v>
      </c>
      <c r="P20" s="312">
        <v>36</v>
      </c>
      <c r="Q20" s="317"/>
      <c r="R20" s="250"/>
      <c r="S20" s="18"/>
      <c r="T20" s="18"/>
      <c r="U20" s="18"/>
      <c r="V20" s="18"/>
      <c r="W20" s="251"/>
      <c r="X20" s="206"/>
      <c r="Y20" s="18"/>
      <c r="Z20" s="18"/>
      <c r="AA20" s="18"/>
      <c r="AB20" s="18"/>
      <c r="AC20" s="22"/>
    </row>
    <row r="21" spans="1:29" ht="15" x14ac:dyDescent="0.2">
      <c r="A21" s="8" t="s">
        <v>152</v>
      </c>
      <c r="B21" s="83" t="s">
        <v>26</v>
      </c>
      <c r="C21" s="271" t="s">
        <v>110</v>
      </c>
      <c r="D21" s="23"/>
      <c r="E21" s="310">
        <f t="shared" si="11"/>
        <v>117</v>
      </c>
      <c r="F21" s="304">
        <f t="shared" si="7"/>
        <v>39</v>
      </c>
      <c r="G21" s="315"/>
      <c r="H21" s="310">
        <f t="shared" si="8"/>
        <v>78</v>
      </c>
      <c r="I21" s="310">
        <f t="shared" si="9"/>
        <v>39</v>
      </c>
      <c r="J21" s="310">
        <f t="shared" si="10"/>
        <v>39</v>
      </c>
      <c r="K21" s="316"/>
      <c r="L21" s="311">
        <v>34</v>
      </c>
      <c r="M21" s="312">
        <v>18</v>
      </c>
      <c r="N21" s="313"/>
      <c r="O21" s="314">
        <v>44</v>
      </c>
      <c r="P21" s="312">
        <v>21</v>
      </c>
      <c r="Q21" s="317"/>
      <c r="R21" s="250"/>
      <c r="S21" s="18"/>
      <c r="T21" s="18"/>
      <c r="U21" s="18"/>
      <c r="V21" s="18"/>
      <c r="W21" s="251"/>
      <c r="X21" s="206"/>
      <c r="Y21" s="18"/>
      <c r="Z21" s="18"/>
      <c r="AA21" s="18"/>
      <c r="AB21" s="18"/>
      <c r="AC21" s="22"/>
    </row>
    <row r="22" spans="1:29" ht="15" x14ac:dyDescent="0.2">
      <c r="A22" s="8" t="s">
        <v>153</v>
      </c>
      <c r="B22" s="12" t="s">
        <v>31</v>
      </c>
      <c r="C22" s="270" t="s">
        <v>109</v>
      </c>
      <c r="D22" s="23"/>
      <c r="E22" s="310">
        <f t="shared" si="11"/>
        <v>117</v>
      </c>
      <c r="F22" s="310">
        <f>E22-H22</f>
        <v>39</v>
      </c>
      <c r="G22" s="315"/>
      <c r="H22" s="310">
        <f t="shared" si="8"/>
        <v>78</v>
      </c>
      <c r="I22" s="310">
        <f t="shared" si="9"/>
        <v>58</v>
      </c>
      <c r="J22" s="310">
        <f t="shared" si="10"/>
        <v>20</v>
      </c>
      <c r="K22" s="316"/>
      <c r="L22" s="311">
        <v>34</v>
      </c>
      <c r="M22" s="312">
        <v>10</v>
      </c>
      <c r="N22" s="313"/>
      <c r="O22" s="314">
        <v>44</v>
      </c>
      <c r="P22" s="312">
        <v>10</v>
      </c>
      <c r="Q22" s="317"/>
      <c r="R22" s="252"/>
      <c r="S22" s="24"/>
      <c r="T22" s="24"/>
      <c r="U22" s="24"/>
      <c r="V22" s="24"/>
      <c r="W22" s="253"/>
      <c r="X22" s="207"/>
      <c r="Y22" s="24"/>
      <c r="Z22" s="24"/>
      <c r="AA22" s="24"/>
      <c r="AB22" s="24"/>
      <c r="AC22" s="25"/>
    </row>
    <row r="23" spans="1:29" ht="15" x14ac:dyDescent="0.2">
      <c r="A23" s="8" t="s">
        <v>154</v>
      </c>
      <c r="B23" s="6" t="s">
        <v>32</v>
      </c>
      <c r="C23" s="271" t="s">
        <v>110</v>
      </c>
      <c r="D23" s="23"/>
      <c r="E23" s="318">
        <f t="shared" si="11"/>
        <v>142.5</v>
      </c>
      <c r="F23" s="318">
        <f>E23-H23</f>
        <v>47.5</v>
      </c>
      <c r="G23" s="315"/>
      <c r="H23" s="310">
        <f t="shared" si="8"/>
        <v>95</v>
      </c>
      <c r="I23" s="310">
        <f t="shared" si="9"/>
        <v>61</v>
      </c>
      <c r="J23" s="310">
        <f t="shared" si="10"/>
        <v>34</v>
      </c>
      <c r="K23" s="316"/>
      <c r="L23" s="311">
        <v>51</v>
      </c>
      <c r="M23" s="312">
        <v>16</v>
      </c>
      <c r="N23" s="313"/>
      <c r="O23" s="314">
        <v>44</v>
      </c>
      <c r="P23" s="312">
        <v>18</v>
      </c>
      <c r="Q23" s="317"/>
      <c r="R23" s="252"/>
      <c r="S23" s="24"/>
      <c r="T23" s="24"/>
      <c r="U23" s="24"/>
      <c r="V23" s="24"/>
      <c r="W23" s="253"/>
      <c r="X23" s="207"/>
      <c r="Y23" s="24"/>
      <c r="Z23" s="24"/>
      <c r="AA23" s="24"/>
      <c r="AB23" s="24"/>
      <c r="AC23" s="25"/>
    </row>
    <row r="24" spans="1:29" ht="15" x14ac:dyDescent="0.2">
      <c r="A24" s="8" t="s">
        <v>155</v>
      </c>
      <c r="B24" s="83" t="s">
        <v>28</v>
      </c>
      <c r="C24" s="271" t="s">
        <v>110</v>
      </c>
      <c r="D24" s="23"/>
      <c r="E24" s="310">
        <f t="shared" si="11"/>
        <v>150</v>
      </c>
      <c r="F24" s="304">
        <f>E24-H24</f>
        <v>50</v>
      </c>
      <c r="G24" s="315"/>
      <c r="H24" s="310">
        <f t="shared" si="8"/>
        <v>100</v>
      </c>
      <c r="I24" s="310">
        <f t="shared" si="9"/>
        <v>62</v>
      </c>
      <c r="J24" s="310">
        <f t="shared" si="10"/>
        <v>38</v>
      </c>
      <c r="K24" s="316"/>
      <c r="L24" s="311">
        <v>34</v>
      </c>
      <c r="M24" s="312">
        <v>10</v>
      </c>
      <c r="N24" s="313"/>
      <c r="O24" s="314">
        <v>66</v>
      </c>
      <c r="P24" s="312">
        <v>28</v>
      </c>
      <c r="Q24" s="317"/>
      <c r="R24" s="252"/>
      <c r="S24" s="24"/>
      <c r="T24" s="24"/>
      <c r="U24" s="24"/>
      <c r="V24" s="24"/>
      <c r="W24" s="253"/>
      <c r="X24" s="207"/>
      <c r="Y24" s="24"/>
      <c r="Z24" s="24"/>
      <c r="AA24" s="24"/>
      <c r="AB24" s="24"/>
      <c r="AC24" s="25"/>
    </row>
    <row r="25" spans="1:29" ht="15" x14ac:dyDescent="0.2">
      <c r="A25" s="8" t="s">
        <v>156</v>
      </c>
      <c r="B25" s="293" t="s">
        <v>27</v>
      </c>
      <c r="C25" s="270" t="s">
        <v>111</v>
      </c>
      <c r="D25" s="27"/>
      <c r="E25" s="318">
        <f t="shared" si="11"/>
        <v>76.5</v>
      </c>
      <c r="F25" s="302">
        <f t="shared" si="7"/>
        <v>25.5</v>
      </c>
      <c r="G25" s="303"/>
      <c r="H25" s="310">
        <f t="shared" si="8"/>
        <v>51</v>
      </c>
      <c r="I25" s="304">
        <f t="shared" si="9"/>
        <v>36</v>
      </c>
      <c r="J25" s="310">
        <f t="shared" si="10"/>
        <v>15</v>
      </c>
      <c r="K25" s="305"/>
      <c r="L25" s="306">
        <v>51</v>
      </c>
      <c r="M25" s="307">
        <v>15</v>
      </c>
      <c r="N25" s="308"/>
      <c r="O25" s="309"/>
      <c r="P25" s="307"/>
      <c r="Q25" s="327"/>
      <c r="R25" s="250"/>
      <c r="S25" s="18"/>
      <c r="T25" s="18"/>
      <c r="U25" s="18"/>
      <c r="V25" s="18"/>
      <c r="W25" s="251"/>
      <c r="X25" s="206"/>
      <c r="Y25" s="18"/>
      <c r="Z25" s="18"/>
      <c r="AA25" s="18"/>
      <c r="AB25" s="18"/>
      <c r="AC25" s="22"/>
    </row>
    <row r="26" spans="1:29" ht="15.75" thickBot="1" x14ac:dyDescent="0.25">
      <c r="A26" s="8" t="s">
        <v>162</v>
      </c>
      <c r="B26" s="293" t="s">
        <v>157</v>
      </c>
      <c r="C26" s="270" t="s">
        <v>110</v>
      </c>
      <c r="D26" s="27"/>
      <c r="E26" s="310">
        <f t="shared" si="11"/>
        <v>66</v>
      </c>
      <c r="F26" s="304">
        <f t="shared" si="7"/>
        <v>22</v>
      </c>
      <c r="G26" s="303"/>
      <c r="H26" s="310">
        <f t="shared" si="8"/>
        <v>44</v>
      </c>
      <c r="I26" s="304">
        <f t="shared" si="9"/>
        <v>36</v>
      </c>
      <c r="J26" s="310">
        <f t="shared" si="10"/>
        <v>8</v>
      </c>
      <c r="K26" s="305"/>
      <c r="L26" s="306"/>
      <c r="M26" s="307"/>
      <c r="N26" s="308"/>
      <c r="O26" s="309">
        <v>44</v>
      </c>
      <c r="P26" s="307">
        <v>8</v>
      </c>
      <c r="Q26" s="327"/>
      <c r="R26" s="250"/>
      <c r="S26" s="18"/>
      <c r="T26" s="18"/>
      <c r="U26" s="18"/>
      <c r="V26" s="18"/>
      <c r="W26" s="251"/>
      <c r="X26" s="206"/>
      <c r="Y26" s="18"/>
      <c r="Z26" s="18"/>
      <c r="AA26" s="18"/>
      <c r="AB26" s="18"/>
      <c r="AC26" s="22"/>
    </row>
    <row r="27" spans="1:29" ht="26.25" customHeight="1" thickBot="1" x14ac:dyDescent="0.3">
      <c r="A27" s="9" t="s">
        <v>33</v>
      </c>
      <c r="B27" s="97" t="s">
        <v>34</v>
      </c>
      <c r="C27" s="193"/>
      <c r="D27" s="55">
        <v>474</v>
      </c>
      <c r="E27" s="56">
        <f>H27*1.5</f>
        <v>534</v>
      </c>
      <c r="F27" s="56">
        <f>E27-H27</f>
        <v>178</v>
      </c>
      <c r="G27" s="57">
        <v>316</v>
      </c>
      <c r="H27" s="56">
        <f>SUM(H28:H32)</f>
        <v>356</v>
      </c>
      <c r="I27" s="56">
        <f>SUM(I28:I32)</f>
        <v>165</v>
      </c>
      <c r="J27" s="56">
        <f>SUM(J28:J32)</f>
        <v>191</v>
      </c>
      <c r="K27" s="203">
        <f>SUM(K28:K32)</f>
        <v>0</v>
      </c>
      <c r="L27" s="219"/>
      <c r="M27" s="166"/>
      <c r="N27" s="166"/>
      <c r="O27" s="166"/>
      <c r="P27" s="166"/>
      <c r="Q27" s="167"/>
      <c r="R27" s="254">
        <f>SUM(R28:R32)</f>
        <v>56</v>
      </c>
      <c r="S27" s="56">
        <f t="shared" ref="S27:AC27" si="12">SUM(S28:S32)</f>
        <v>34</v>
      </c>
      <c r="T27" s="127">
        <f t="shared" si="12"/>
        <v>0</v>
      </c>
      <c r="U27" s="120">
        <f t="shared" si="12"/>
        <v>204</v>
      </c>
      <c r="V27" s="56">
        <f t="shared" si="12"/>
        <v>95</v>
      </c>
      <c r="W27" s="255">
        <f t="shared" si="12"/>
        <v>0</v>
      </c>
      <c r="X27" s="120">
        <f t="shared" si="12"/>
        <v>60</v>
      </c>
      <c r="Y27" s="56">
        <f t="shared" si="12"/>
        <v>40</v>
      </c>
      <c r="Z27" s="127">
        <f t="shared" si="12"/>
        <v>0</v>
      </c>
      <c r="AA27" s="120">
        <f t="shared" si="12"/>
        <v>36</v>
      </c>
      <c r="AB27" s="56">
        <f t="shared" si="12"/>
        <v>22</v>
      </c>
      <c r="AC27" s="78">
        <f t="shared" si="12"/>
        <v>0</v>
      </c>
    </row>
    <row r="28" spans="1:29" ht="15" x14ac:dyDescent="0.2">
      <c r="A28" s="7" t="s">
        <v>35</v>
      </c>
      <c r="B28" s="12" t="s">
        <v>36</v>
      </c>
      <c r="C28" s="192" t="s">
        <v>112</v>
      </c>
      <c r="D28" s="33"/>
      <c r="E28" s="328">
        <f>H28*1.5</f>
        <v>76.5</v>
      </c>
      <c r="F28" s="328">
        <f>E28-H28</f>
        <v>25.5</v>
      </c>
      <c r="G28" s="329"/>
      <c r="H28" s="330">
        <f>R28+U28+X28+AA28</f>
        <v>51</v>
      </c>
      <c r="I28" s="330">
        <f t="shared" ref="I28:I64" si="13">H28-J28</f>
        <v>43</v>
      </c>
      <c r="J28" s="330">
        <f t="shared" ref="J28:J64" si="14">M28+P28+S28+V28+Y28+AB28</f>
        <v>8</v>
      </c>
      <c r="K28" s="331"/>
      <c r="L28" s="332"/>
      <c r="M28" s="333"/>
      <c r="N28" s="333"/>
      <c r="O28" s="333"/>
      <c r="P28" s="333"/>
      <c r="Q28" s="334"/>
      <c r="R28" s="335"/>
      <c r="S28" s="336"/>
      <c r="T28" s="337"/>
      <c r="U28" s="314">
        <v>51</v>
      </c>
      <c r="V28" s="314">
        <v>8</v>
      </c>
      <c r="W28" s="317"/>
      <c r="X28" s="338"/>
      <c r="Y28" s="336"/>
      <c r="Z28" s="337"/>
      <c r="AA28" s="339"/>
      <c r="AB28" s="338"/>
      <c r="AC28" s="340"/>
    </row>
    <row r="29" spans="1:29" ht="15" x14ac:dyDescent="0.2">
      <c r="A29" s="7" t="s">
        <v>37</v>
      </c>
      <c r="B29" s="12" t="s">
        <v>25</v>
      </c>
      <c r="C29" s="192" t="s">
        <v>112</v>
      </c>
      <c r="D29" s="23"/>
      <c r="E29" s="318">
        <f>H29*1.5</f>
        <v>76.5</v>
      </c>
      <c r="F29" s="318">
        <f t="shared" ref="F29:F64" si="15">E29-H29</f>
        <v>25.5</v>
      </c>
      <c r="G29" s="315"/>
      <c r="H29" s="310">
        <f>R29+U29+X29+AA29</f>
        <v>51</v>
      </c>
      <c r="I29" s="310">
        <f t="shared" si="13"/>
        <v>29</v>
      </c>
      <c r="J29" s="310">
        <f t="shared" si="14"/>
        <v>22</v>
      </c>
      <c r="K29" s="316"/>
      <c r="L29" s="341"/>
      <c r="M29" s="342"/>
      <c r="N29" s="342"/>
      <c r="O29" s="342"/>
      <c r="P29" s="342"/>
      <c r="Q29" s="343"/>
      <c r="R29" s="311"/>
      <c r="S29" s="312"/>
      <c r="T29" s="344"/>
      <c r="U29" s="314">
        <v>51</v>
      </c>
      <c r="V29" s="314">
        <v>22</v>
      </c>
      <c r="W29" s="317"/>
      <c r="X29" s="314"/>
      <c r="Y29" s="312"/>
      <c r="Z29" s="344"/>
      <c r="AA29" s="345"/>
      <c r="AB29" s="314"/>
      <c r="AC29" s="346"/>
    </row>
    <row r="30" spans="1:29" ht="15" x14ac:dyDescent="0.2">
      <c r="A30" s="7" t="s">
        <v>38</v>
      </c>
      <c r="B30" s="12" t="s">
        <v>24</v>
      </c>
      <c r="C30" s="192" t="s">
        <v>113</v>
      </c>
      <c r="D30" s="23"/>
      <c r="E30" s="318">
        <f>H30*1.5</f>
        <v>165</v>
      </c>
      <c r="F30" s="310">
        <f t="shared" si="15"/>
        <v>55</v>
      </c>
      <c r="G30" s="315"/>
      <c r="H30" s="310">
        <f>R30+U30+X30+AA30</f>
        <v>110</v>
      </c>
      <c r="I30" s="310">
        <f t="shared" si="13"/>
        <v>59</v>
      </c>
      <c r="J30" s="310">
        <f t="shared" si="14"/>
        <v>51</v>
      </c>
      <c r="K30" s="316"/>
      <c r="L30" s="341"/>
      <c r="M30" s="342"/>
      <c r="N30" s="342"/>
      <c r="O30" s="342"/>
      <c r="P30" s="342"/>
      <c r="Q30" s="343"/>
      <c r="R30" s="311">
        <v>28</v>
      </c>
      <c r="S30" s="312">
        <v>10</v>
      </c>
      <c r="T30" s="344"/>
      <c r="U30" s="314">
        <v>34</v>
      </c>
      <c r="V30" s="314">
        <v>19</v>
      </c>
      <c r="W30" s="317"/>
      <c r="X30" s="314">
        <v>30</v>
      </c>
      <c r="Y30" s="312">
        <v>14</v>
      </c>
      <c r="Z30" s="344"/>
      <c r="AA30" s="345">
        <v>18</v>
      </c>
      <c r="AB30" s="314">
        <v>8</v>
      </c>
      <c r="AC30" s="346"/>
    </row>
    <row r="31" spans="1:29" ht="15" x14ac:dyDescent="0.2">
      <c r="A31" s="7" t="s">
        <v>39</v>
      </c>
      <c r="B31" s="12" t="s">
        <v>30</v>
      </c>
      <c r="C31" s="194" t="s">
        <v>136</v>
      </c>
      <c r="D31" s="23"/>
      <c r="E31" s="318">
        <f>H31*2</f>
        <v>220</v>
      </c>
      <c r="F31" s="310">
        <f t="shared" si="15"/>
        <v>110</v>
      </c>
      <c r="G31" s="315"/>
      <c r="H31" s="310">
        <f>R31+U31+X31+AA31</f>
        <v>110</v>
      </c>
      <c r="I31" s="310">
        <f t="shared" si="13"/>
        <v>16</v>
      </c>
      <c r="J31" s="310">
        <f t="shared" si="14"/>
        <v>94</v>
      </c>
      <c r="K31" s="316"/>
      <c r="L31" s="341"/>
      <c r="M31" s="342"/>
      <c r="N31" s="342"/>
      <c r="O31" s="342"/>
      <c r="P31" s="342"/>
      <c r="Q31" s="343"/>
      <c r="R31" s="311">
        <v>28</v>
      </c>
      <c r="S31" s="312">
        <v>24</v>
      </c>
      <c r="T31" s="344"/>
      <c r="U31" s="314">
        <v>34</v>
      </c>
      <c r="V31" s="314">
        <v>30</v>
      </c>
      <c r="W31" s="317"/>
      <c r="X31" s="314">
        <v>30</v>
      </c>
      <c r="Y31" s="312">
        <v>26</v>
      </c>
      <c r="Z31" s="344"/>
      <c r="AA31" s="345">
        <v>18</v>
      </c>
      <c r="AB31" s="314">
        <v>14</v>
      </c>
      <c r="AC31" s="346"/>
    </row>
    <row r="32" spans="1:29" ht="15.75" thickBot="1" x14ac:dyDescent="0.25">
      <c r="A32" s="7" t="s">
        <v>40</v>
      </c>
      <c r="B32" s="12" t="s">
        <v>41</v>
      </c>
      <c r="C32" s="192" t="s">
        <v>112</v>
      </c>
      <c r="D32" s="34"/>
      <c r="E32" s="347">
        <f>H32*1.5</f>
        <v>51</v>
      </c>
      <c r="F32" s="348">
        <f t="shared" si="15"/>
        <v>17</v>
      </c>
      <c r="G32" s="349"/>
      <c r="H32" s="310">
        <f>R32+U32+X32+AA32</f>
        <v>34</v>
      </c>
      <c r="I32" s="348">
        <f t="shared" si="13"/>
        <v>18</v>
      </c>
      <c r="J32" s="348">
        <f t="shared" si="14"/>
        <v>16</v>
      </c>
      <c r="K32" s="350"/>
      <c r="L32" s="351"/>
      <c r="M32" s="352"/>
      <c r="N32" s="352"/>
      <c r="O32" s="352"/>
      <c r="P32" s="352"/>
      <c r="Q32" s="353"/>
      <c r="R32" s="354"/>
      <c r="S32" s="355"/>
      <c r="T32" s="356"/>
      <c r="U32" s="314">
        <v>34</v>
      </c>
      <c r="V32" s="314">
        <v>16</v>
      </c>
      <c r="W32" s="317"/>
      <c r="X32" s="357"/>
      <c r="Y32" s="355"/>
      <c r="Z32" s="356"/>
      <c r="AA32" s="358"/>
      <c r="AB32" s="357"/>
      <c r="AC32" s="359"/>
    </row>
    <row r="33" spans="1:29" ht="25.5" customHeight="1" thickBot="1" x14ac:dyDescent="0.3">
      <c r="A33" s="30" t="s">
        <v>42</v>
      </c>
      <c r="B33" s="97" t="s">
        <v>73</v>
      </c>
      <c r="C33" s="193"/>
      <c r="D33" s="55">
        <v>174</v>
      </c>
      <c r="E33" s="56">
        <f>SUM(E34:E35)</f>
        <v>294</v>
      </c>
      <c r="F33" s="56">
        <f t="shared" si="15"/>
        <v>98</v>
      </c>
      <c r="G33" s="57">
        <v>64</v>
      </c>
      <c r="H33" s="56">
        <f>SUM(H34:H35)</f>
        <v>196</v>
      </c>
      <c r="I33" s="56">
        <f>SUM(I34:I35)</f>
        <v>39</v>
      </c>
      <c r="J33" s="56">
        <f>SUM(J34:J35)</f>
        <v>157</v>
      </c>
      <c r="K33" s="203">
        <f>SUM(K34:K35)</f>
        <v>0</v>
      </c>
      <c r="L33" s="219"/>
      <c r="M33" s="166"/>
      <c r="N33" s="166"/>
      <c r="O33" s="166"/>
      <c r="P33" s="166"/>
      <c r="Q33" s="167"/>
      <c r="R33" s="254">
        <f t="shared" ref="R33:AC33" si="16">SUM(R34:R35)</f>
        <v>0</v>
      </c>
      <c r="S33" s="56">
        <f t="shared" si="16"/>
        <v>0</v>
      </c>
      <c r="T33" s="127">
        <f t="shared" si="16"/>
        <v>0</v>
      </c>
      <c r="U33" s="120">
        <f t="shared" si="16"/>
        <v>34</v>
      </c>
      <c r="V33" s="56">
        <f t="shared" si="16"/>
        <v>15</v>
      </c>
      <c r="W33" s="255">
        <f t="shared" si="16"/>
        <v>0</v>
      </c>
      <c r="X33" s="120">
        <f t="shared" si="16"/>
        <v>90</v>
      </c>
      <c r="Y33" s="56">
        <f t="shared" si="16"/>
        <v>78</v>
      </c>
      <c r="Z33" s="127">
        <f t="shared" si="16"/>
        <v>0</v>
      </c>
      <c r="AA33" s="120">
        <f t="shared" si="16"/>
        <v>72</v>
      </c>
      <c r="AB33" s="56">
        <f t="shared" si="16"/>
        <v>64</v>
      </c>
      <c r="AC33" s="78">
        <f t="shared" si="16"/>
        <v>0</v>
      </c>
    </row>
    <row r="34" spans="1:29" ht="81.75" customHeight="1" x14ac:dyDescent="0.2">
      <c r="A34" s="7" t="s">
        <v>43</v>
      </c>
      <c r="B34" s="12" t="s">
        <v>106</v>
      </c>
      <c r="C34" s="192" t="s">
        <v>113</v>
      </c>
      <c r="D34" s="33"/>
      <c r="E34" s="360">
        <f t="shared" ref="E34:E41" si="17">H34*1.5</f>
        <v>243</v>
      </c>
      <c r="F34" s="330">
        <f t="shared" si="15"/>
        <v>81</v>
      </c>
      <c r="G34" s="329"/>
      <c r="H34" s="330">
        <f>R34+U34+X34+AA34</f>
        <v>162</v>
      </c>
      <c r="I34" s="330">
        <f t="shared" si="13"/>
        <v>20</v>
      </c>
      <c r="J34" s="330">
        <f t="shared" si="14"/>
        <v>142</v>
      </c>
      <c r="K34" s="331"/>
      <c r="L34" s="332"/>
      <c r="M34" s="333"/>
      <c r="N34" s="333"/>
      <c r="O34" s="333"/>
      <c r="P34" s="333"/>
      <c r="Q34" s="334"/>
      <c r="R34" s="335"/>
      <c r="S34" s="336"/>
      <c r="T34" s="361"/>
      <c r="U34" s="338"/>
      <c r="V34" s="336"/>
      <c r="W34" s="362"/>
      <c r="X34" s="338">
        <v>90</v>
      </c>
      <c r="Y34" s="336">
        <v>78</v>
      </c>
      <c r="Z34" s="361"/>
      <c r="AA34" s="338">
        <v>72</v>
      </c>
      <c r="AB34" s="336">
        <v>64</v>
      </c>
      <c r="AC34" s="340"/>
    </row>
    <row r="35" spans="1:29" ht="26.25" thickBot="1" x14ac:dyDescent="0.25">
      <c r="A35" s="7" t="s">
        <v>44</v>
      </c>
      <c r="B35" s="12" t="s">
        <v>92</v>
      </c>
      <c r="C35" s="192" t="s">
        <v>112</v>
      </c>
      <c r="D35" s="23"/>
      <c r="E35" s="348">
        <f t="shared" si="17"/>
        <v>51</v>
      </c>
      <c r="F35" s="310">
        <f t="shared" si="15"/>
        <v>17</v>
      </c>
      <c r="G35" s="315"/>
      <c r="H35" s="310">
        <f>R35+U35+X35+AA35</f>
        <v>34</v>
      </c>
      <c r="I35" s="310">
        <f t="shared" si="13"/>
        <v>19</v>
      </c>
      <c r="J35" s="310">
        <f t="shared" si="14"/>
        <v>15</v>
      </c>
      <c r="K35" s="316"/>
      <c r="L35" s="341"/>
      <c r="M35" s="342"/>
      <c r="N35" s="342"/>
      <c r="O35" s="342"/>
      <c r="P35" s="342"/>
      <c r="Q35" s="343"/>
      <c r="R35" s="311"/>
      <c r="S35" s="312"/>
      <c r="T35" s="313"/>
      <c r="U35" s="314">
        <v>34</v>
      </c>
      <c r="V35" s="312">
        <v>15</v>
      </c>
      <c r="W35" s="317"/>
      <c r="X35" s="314"/>
      <c r="Y35" s="312"/>
      <c r="Z35" s="313"/>
      <c r="AA35" s="314"/>
      <c r="AB35" s="312"/>
      <c r="AC35" s="346"/>
    </row>
    <row r="36" spans="1:29" ht="15.75" customHeight="1" thickBot="1" x14ac:dyDescent="0.3">
      <c r="A36" s="9" t="s">
        <v>45</v>
      </c>
      <c r="B36" s="98" t="s">
        <v>46</v>
      </c>
      <c r="C36" s="195"/>
      <c r="D36" s="54">
        <v>1482</v>
      </c>
      <c r="E36" s="38">
        <f t="shared" si="17"/>
        <v>2142</v>
      </c>
      <c r="F36" s="66">
        <f>E36-H36</f>
        <v>714</v>
      </c>
      <c r="G36" s="39">
        <v>988</v>
      </c>
      <c r="H36" s="66">
        <f>H37+H48</f>
        <v>1428</v>
      </c>
      <c r="I36" s="38">
        <f t="shared" si="13"/>
        <v>817</v>
      </c>
      <c r="J36" s="38">
        <f>J37+J48</f>
        <v>611</v>
      </c>
      <c r="K36" s="204">
        <f>K37+K48</f>
        <v>50</v>
      </c>
      <c r="L36" s="222"/>
      <c r="M36" s="172"/>
      <c r="N36" s="172"/>
      <c r="O36" s="172"/>
      <c r="P36" s="172"/>
      <c r="Q36" s="173"/>
      <c r="R36" s="256">
        <f t="shared" ref="R36:AC36" si="18">R37+R48</f>
        <v>448</v>
      </c>
      <c r="S36" s="38">
        <f t="shared" si="18"/>
        <v>183</v>
      </c>
      <c r="T36" s="128">
        <f t="shared" si="18"/>
        <v>0</v>
      </c>
      <c r="U36" s="121">
        <f t="shared" si="18"/>
        <v>374</v>
      </c>
      <c r="V36" s="38">
        <f t="shared" si="18"/>
        <v>178</v>
      </c>
      <c r="W36" s="257">
        <f t="shared" si="18"/>
        <v>0</v>
      </c>
      <c r="X36" s="121">
        <f t="shared" si="18"/>
        <v>390</v>
      </c>
      <c r="Y36" s="38">
        <f t="shared" si="18"/>
        <v>186</v>
      </c>
      <c r="Z36" s="128">
        <f t="shared" si="18"/>
        <v>20</v>
      </c>
      <c r="AA36" s="135">
        <f t="shared" si="18"/>
        <v>216</v>
      </c>
      <c r="AB36" s="38">
        <f t="shared" si="18"/>
        <v>64</v>
      </c>
      <c r="AC36" s="58">
        <f t="shared" si="18"/>
        <v>30</v>
      </c>
    </row>
    <row r="37" spans="1:29" ht="23.25" thickBot="1" x14ac:dyDescent="0.25">
      <c r="A37" s="59" t="s">
        <v>47</v>
      </c>
      <c r="B37" s="99" t="s">
        <v>48</v>
      </c>
      <c r="C37" s="196"/>
      <c r="D37" s="52">
        <v>666</v>
      </c>
      <c r="E37" s="67">
        <f t="shared" si="17"/>
        <v>1117.5</v>
      </c>
      <c r="F37" s="67">
        <f t="shared" si="15"/>
        <v>372.5</v>
      </c>
      <c r="G37" s="44">
        <v>444</v>
      </c>
      <c r="H37" s="67">
        <f>SUM(H38:H47)</f>
        <v>745</v>
      </c>
      <c r="I37" s="67">
        <f>SUM(I38:I47)</f>
        <v>398</v>
      </c>
      <c r="J37" s="67">
        <f>SUM(J38:J47)</f>
        <v>347</v>
      </c>
      <c r="K37" s="79">
        <f>SUM(K38:K47)</f>
        <v>0</v>
      </c>
      <c r="L37" s="223"/>
      <c r="M37" s="81"/>
      <c r="N37" s="81"/>
      <c r="O37" s="81"/>
      <c r="P37" s="81"/>
      <c r="Q37" s="174"/>
      <c r="R37" s="258">
        <f t="shared" ref="R37:AC37" si="19">SUM(R38:R47)</f>
        <v>350</v>
      </c>
      <c r="S37" s="61">
        <f t="shared" si="19"/>
        <v>147</v>
      </c>
      <c r="T37" s="129">
        <f t="shared" si="19"/>
        <v>0</v>
      </c>
      <c r="U37" s="122">
        <f t="shared" si="19"/>
        <v>272</v>
      </c>
      <c r="V37" s="61">
        <f t="shared" si="19"/>
        <v>128</v>
      </c>
      <c r="W37" s="259">
        <f t="shared" si="19"/>
        <v>0</v>
      </c>
      <c r="X37" s="122">
        <f t="shared" si="19"/>
        <v>105</v>
      </c>
      <c r="Y37" s="61">
        <f t="shared" si="19"/>
        <v>58</v>
      </c>
      <c r="Z37" s="129">
        <f t="shared" si="19"/>
        <v>0</v>
      </c>
      <c r="AA37" s="122">
        <f t="shared" si="19"/>
        <v>18</v>
      </c>
      <c r="AB37" s="61">
        <f t="shared" si="19"/>
        <v>14</v>
      </c>
      <c r="AC37" s="62">
        <f t="shared" si="19"/>
        <v>0</v>
      </c>
    </row>
    <row r="38" spans="1:29" ht="15" x14ac:dyDescent="0.2">
      <c r="A38" s="7" t="s">
        <v>122</v>
      </c>
      <c r="B38" s="12" t="s">
        <v>93</v>
      </c>
      <c r="C38" s="191" t="s">
        <v>107</v>
      </c>
      <c r="D38" s="27"/>
      <c r="E38" s="302">
        <f t="shared" si="17"/>
        <v>102</v>
      </c>
      <c r="F38" s="302">
        <f t="shared" si="15"/>
        <v>34</v>
      </c>
      <c r="G38" s="303"/>
      <c r="H38" s="304">
        <f>R38+U38+X38+AA38</f>
        <v>68</v>
      </c>
      <c r="I38" s="310">
        <f t="shared" si="13"/>
        <v>48</v>
      </c>
      <c r="J38" s="304">
        <f t="shared" si="14"/>
        <v>20</v>
      </c>
      <c r="K38" s="305"/>
      <c r="L38" s="332"/>
      <c r="M38" s="333"/>
      <c r="N38" s="333"/>
      <c r="O38" s="333"/>
      <c r="P38" s="333"/>
      <c r="Q38" s="334"/>
      <c r="R38" s="306"/>
      <c r="S38" s="307"/>
      <c r="T38" s="308"/>
      <c r="U38" s="309">
        <v>68</v>
      </c>
      <c r="V38" s="307">
        <v>20</v>
      </c>
      <c r="W38" s="327"/>
      <c r="X38" s="309"/>
      <c r="Y38" s="307"/>
      <c r="Z38" s="308"/>
      <c r="AA38" s="309"/>
      <c r="AB38" s="307"/>
      <c r="AC38" s="363"/>
    </row>
    <row r="39" spans="1:29" ht="25.5" x14ac:dyDescent="0.2">
      <c r="A39" s="7" t="s">
        <v>123</v>
      </c>
      <c r="B39" s="12" t="s">
        <v>94</v>
      </c>
      <c r="C39" s="192" t="s">
        <v>114</v>
      </c>
      <c r="D39" s="23"/>
      <c r="E39" s="302">
        <f t="shared" si="17"/>
        <v>63</v>
      </c>
      <c r="F39" s="318">
        <f t="shared" si="15"/>
        <v>21</v>
      </c>
      <c r="G39" s="315"/>
      <c r="H39" s="310">
        <f>R39+U39+X39+AA39</f>
        <v>42</v>
      </c>
      <c r="I39" s="310">
        <f t="shared" si="13"/>
        <v>27</v>
      </c>
      <c r="J39" s="310">
        <f t="shared" si="14"/>
        <v>15</v>
      </c>
      <c r="K39" s="316"/>
      <c r="L39" s="341"/>
      <c r="M39" s="342"/>
      <c r="N39" s="342"/>
      <c r="O39" s="342"/>
      <c r="P39" s="342"/>
      <c r="Q39" s="343"/>
      <c r="R39" s="311">
        <v>42</v>
      </c>
      <c r="S39" s="312">
        <v>15</v>
      </c>
      <c r="T39" s="313"/>
      <c r="U39" s="314"/>
      <c r="V39" s="312"/>
      <c r="W39" s="317"/>
      <c r="X39" s="314"/>
      <c r="Y39" s="312"/>
      <c r="Z39" s="313"/>
      <c r="AA39" s="314"/>
      <c r="AB39" s="312"/>
      <c r="AC39" s="346"/>
    </row>
    <row r="40" spans="1:29" ht="15" x14ac:dyDescent="0.2">
      <c r="A40" s="7" t="s">
        <v>124</v>
      </c>
      <c r="B40" s="12" t="s">
        <v>95</v>
      </c>
      <c r="C40" s="191" t="s">
        <v>118</v>
      </c>
      <c r="D40" s="23"/>
      <c r="E40" s="302">
        <f t="shared" si="17"/>
        <v>258</v>
      </c>
      <c r="F40" s="318">
        <f>E40-H40</f>
        <v>86</v>
      </c>
      <c r="G40" s="315"/>
      <c r="H40" s="310">
        <f t="shared" ref="H40:H47" si="20">R40+U40+X40+AA40</f>
        <v>172</v>
      </c>
      <c r="I40" s="310">
        <f t="shared" si="13"/>
        <v>48</v>
      </c>
      <c r="J40" s="310">
        <f t="shared" si="14"/>
        <v>124</v>
      </c>
      <c r="K40" s="316"/>
      <c r="L40" s="341"/>
      <c r="M40" s="342"/>
      <c r="N40" s="342"/>
      <c r="O40" s="342"/>
      <c r="P40" s="342"/>
      <c r="Q40" s="343"/>
      <c r="R40" s="311">
        <v>56</v>
      </c>
      <c r="S40" s="312">
        <v>38</v>
      </c>
      <c r="T40" s="313"/>
      <c r="U40" s="314">
        <v>68</v>
      </c>
      <c r="V40" s="312">
        <v>52</v>
      </c>
      <c r="W40" s="317"/>
      <c r="X40" s="314">
        <v>30</v>
      </c>
      <c r="Y40" s="312">
        <v>20</v>
      </c>
      <c r="Z40" s="313"/>
      <c r="AA40" s="314">
        <v>18</v>
      </c>
      <c r="AB40" s="312">
        <v>14</v>
      </c>
      <c r="AC40" s="346"/>
    </row>
    <row r="41" spans="1:29" ht="25.5" x14ac:dyDescent="0.2">
      <c r="A41" s="7" t="s">
        <v>125</v>
      </c>
      <c r="B41" s="12" t="s">
        <v>96</v>
      </c>
      <c r="C41" s="192" t="s">
        <v>114</v>
      </c>
      <c r="D41" s="23"/>
      <c r="E41" s="302">
        <f t="shared" si="17"/>
        <v>84</v>
      </c>
      <c r="F41" s="318">
        <f t="shared" si="15"/>
        <v>28</v>
      </c>
      <c r="G41" s="315"/>
      <c r="H41" s="310">
        <f t="shared" si="20"/>
        <v>56</v>
      </c>
      <c r="I41" s="310">
        <f t="shared" si="13"/>
        <v>38</v>
      </c>
      <c r="J41" s="310">
        <f t="shared" si="14"/>
        <v>18</v>
      </c>
      <c r="K41" s="316"/>
      <c r="L41" s="341"/>
      <c r="M41" s="342"/>
      <c r="N41" s="342"/>
      <c r="O41" s="342"/>
      <c r="P41" s="342"/>
      <c r="Q41" s="343"/>
      <c r="R41" s="311">
        <v>56</v>
      </c>
      <c r="S41" s="312">
        <v>18</v>
      </c>
      <c r="T41" s="313"/>
      <c r="U41" s="314"/>
      <c r="V41" s="312"/>
      <c r="W41" s="317"/>
      <c r="X41" s="314"/>
      <c r="Y41" s="312"/>
      <c r="Z41" s="313"/>
      <c r="AA41" s="314"/>
      <c r="AB41" s="312"/>
      <c r="AC41" s="346"/>
    </row>
    <row r="42" spans="1:29" ht="25.5" x14ac:dyDescent="0.2">
      <c r="A42" s="7" t="s">
        <v>126</v>
      </c>
      <c r="B42" s="12" t="s">
        <v>127</v>
      </c>
      <c r="C42" s="294" t="s">
        <v>108</v>
      </c>
      <c r="D42" s="23"/>
      <c r="E42" s="302">
        <f t="shared" ref="E42:E47" si="21">H42*1.5</f>
        <v>84</v>
      </c>
      <c r="F42" s="318">
        <f t="shared" si="15"/>
        <v>28</v>
      </c>
      <c r="G42" s="315"/>
      <c r="H42" s="310">
        <f t="shared" si="20"/>
        <v>56</v>
      </c>
      <c r="I42" s="310">
        <f t="shared" si="13"/>
        <v>40</v>
      </c>
      <c r="J42" s="310">
        <f t="shared" si="14"/>
        <v>16</v>
      </c>
      <c r="K42" s="316"/>
      <c r="L42" s="341"/>
      <c r="M42" s="342"/>
      <c r="N42" s="342"/>
      <c r="O42" s="342"/>
      <c r="P42" s="342"/>
      <c r="Q42" s="343"/>
      <c r="R42" s="311">
        <v>56</v>
      </c>
      <c r="S42" s="312">
        <v>16</v>
      </c>
      <c r="T42" s="313"/>
      <c r="U42" s="314"/>
      <c r="V42" s="312"/>
      <c r="W42" s="317"/>
      <c r="X42" s="314"/>
      <c r="Y42" s="312"/>
      <c r="Z42" s="313"/>
      <c r="AA42" s="314"/>
      <c r="AB42" s="312"/>
      <c r="AC42" s="346"/>
    </row>
    <row r="43" spans="1:29" ht="15" x14ac:dyDescent="0.2">
      <c r="A43" s="7" t="s">
        <v>128</v>
      </c>
      <c r="B43" s="12" t="s">
        <v>97</v>
      </c>
      <c r="C43" s="191" t="s">
        <v>108</v>
      </c>
      <c r="D43" s="26"/>
      <c r="E43" s="302">
        <f t="shared" si="21"/>
        <v>105</v>
      </c>
      <c r="F43" s="364">
        <f>E43-H43</f>
        <v>35</v>
      </c>
      <c r="G43" s="319"/>
      <c r="H43" s="310">
        <f t="shared" si="20"/>
        <v>70</v>
      </c>
      <c r="I43" s="320">
        <f>H43-J43</f>
        <v>40</v>
      </c>
      <c r="J43" s="320">
        <f>M43+P43+S43+V43+Y43+AB43</f>
        <v>30</v>
      </c>
      <c r="K43" s="321"/>
      <c r="L43" s="365"/>
      <c r="M43" s="366"/>
      <c r="N43" s="366"/>
      <c r="O43" s="366"/>
      <c r="P43" s="366"/>
      <c r="Q43" s="367"/>
      <c r="R43" s="322">
        <v>70</v>
      </c>
      <c r="S43" s="323">
        <v>30</v>
      </c>
      <c r="T43" s="324"/>
      <c r="U43" s="325"/>
      <c r="V43" s="323"/>
      <c r="W43" s="326"/>
      <c r="X43" s="325"/>
      <c r="Y43" s="323"/>
      <c r="Z43" s="324"/>
      <c r="AA43" s="325"/>
      <c r="AB43" s="323"/>
      <c r="AC43" s="368"/>
    </row>
    <row r="44" spans="1:29" ht="15" x14ac:dyDescent="0.2">
      <c r="A44" s="7" t="s">
        <v>129</v>
      </c>
      <c r="B44" s="12" t="s">
        <v>130</v>
      </c>
      <c r="C44" s="191" t="s">
        <v>107</v>
      </c>
      <c r="D44" s="23"/>
      <c r="E44" s="302">
        <f t="shared" si="21"/>
        <v>144</v>
      </c>
      <c r="F44" s="318">
        <f>E44-H44</f>
        <v>48</v>
      </c>
      <c r="G44" s="315"/>
      <c r="H44" s="310">
        <f t="shared" si="20"/>
        <v>96</v>
      </c>
      <c r="I44" s="310">
        <f>H44-J44</f>
        <v>58</v>
      </c>
      <c r="J44" s="310">
        <f>M44+P44+S44+V44+Y44+AB44</f>
        <v>38</v>
      </c>
      <c r="K44" s="316"/>
      <c r="L44" s="341"/>
      <c r="M44" s="342"/>
      <c r="N44" s="342"/>
      <c r="O44" s="342"/>
      <c r="P44" s="342"/>
      <c r="Q44" s="343"/>
      <c r="R44" s="311">
        <v>28</v>
      </c>
      <c r="S44" s="312">
        <v>10</v>
      </c>
      <c r="T44" s="313"/>
      <c r="U44" s="314">
        <v>68</v>
      </c>
      <c r="V44" s="312">
        <v>28</v>
      </c>
      <c r="W44" s="317"/>
      <c r="X44" s="314"/>
      <c r="Y44" s="312"/>
      <c r="Z44" s="313"/>
      <c r="AA44" s="314"/>
      <c r="AB44" s="312"/>
      <c r="AC44" s="346"/>
    </row>
    <row r="45" spans="1:29" ht="25.5" x14ac:dyDescent="0.2">
      <c r="A45" s="7" t="s">
        <v>131</v>
      </c>
      <c r="B45" s="12" t="s">
        <v>49</v>
      </c>
      <c r="C45" s="192" t="s">
        <v>114</v>
      </c>
      <c r="D45" s="23"/>
      <c r="E45" s="302">
        <f t="shared" si="21"/>
        <v>102</v>
      </c>
      <c r="F45" s="318">
        <f>E45-H45</f>
        <v>34</v>
      </c>
      <c r="G45" s="315"/>
      <c r="H45" s="310">
        <f t="shared" si="20"/>
        <v>68</v>
      </c>
      <c r="I45" s="310">
        <f>H45-J45</f>
        <v>40</v>
      </c>
      <c r="J45" s="310">
        <f>M45+P45+S45+V45+Y45+AB45</f>
        <v>28</v>
      </c>
      <c r="K45" s="316"/>
      <c r="L45" s="341"/>
      <c r="M45" s="342"/>
      <c r="N45" s="342"/>
      <c r="O45" s="342"/>
      <c r="P45" s="342"/>
      <c r="Q45" s="343"/>
      <c r="R45" s="311"/>
      <c r="S45" s="312"/>
      <c r="T45" s="313"/>
      <c r="U45" s="314">
        <v>68</v>
      </c>
      <c r="V45" s="312">
        <v>28</v>
      </c>
      <c r="W45" s="317"/>
      <c r="X45" s="314"/>
      <c r="Y45" s="312"/>
      <c r="Z45" s="313"/>
      <c r="AA45" s="314"/>
      <c r="AB45" s="312"/>
      <c r="AC45" s="346"/>
    </row>
    <row r="46" spans="1:29" ht="25.5" x14ac:dyDescent="0.2">
      <c r="A46" s="7" t="s">
        <v>132</v>
      </c>
      <c r="B46" s="12" t="s">
        <v>103</v>
      </c>
      <c r="C46" s="295" t="s">
        <v>114</v>
      </c>
      <c r="D46" s="23"/>
      <c r="E46" s="302">
        <f t="shared" si="21"/>
        <v>63</v>
      </c>
      <c r="F46" s="318">
        <f>E46-H46</f>
        <v>21</v>
      </c>
      <c r="G46" s="315"/>
      <c r="H46" s="310">
        <f t="shared" si="20"/>
        <v>42</v>
      </c>
      <c r="I46" s="310">
        <f>H46-J46</f>
        <v>22</v>
      </c>
      <c r="J46" s="310">
        <f>M46+P46+S46+V46+Y46+AB46</f>
        <v>20</v>
      </c>
      <c r="K46" s="316"/>
      <c r="L46" s="341"/>
      <c r="M46" s="342"/>
      <c r="N46" s="342"/>
      <c r="O46" s="342"/>
      <c r="P46" s="342"/>
      <c r="Q46" s="343"/>
      <c r="R46" s="311">
        <v>42</v>
      </c>
      <c r="S46" s="312">
        <v>20</v>
      </c>
      <c r="T46" s="313"/>
      <c r="U46" s="314"/>
      <c r="V46" s="312"/>
      <c r="W46" s="317"/>
      <c r="X46" s="314"/>
      <c r="Y46" s="312"/>
      <c r="Z46" s="313"/>
      <c r="AA46" s="314"/>
      <c r="AB46" s="312"/>
      <c r="AC46" s="346"/>
    </row>
    <row r="47" spans="1:29" ht="26.25" thickBot="1" x14ac:dyDescent="0.25">
      <c r="A47" s="7" t="s">
        <v>133</v>
      </c>
      <c r="B47" s="12" t="s">
        <v>104</v>
      </c>
      <c r="C47" s="192" t="s">
        <v>115</v>
      </c>
      <c r="D47" s="23"/>
      <c r="E47" s="302">
        <f t="shared" si="21"/>
        <v>112.5</v>
      </c>
      <c r="F47" s="318">
        <f t="shared" si="15"/>
        <v>37.5</v>
      </c>
      <c r="G47" s="315"/>
      <c r="H47" s="310">
        <f t="shared" si="20"/>
        <v>75</v>
      </c>
      <c r="I47" s="310">
        <f t="shared" si="13"/>
        <v>37</v>
      </c>
      <c r="J47" s="310">
        <f t="shared" si="14"/>
        <v>38</v>
      </c>
      <c r="K47" s="316"/>
      <c r="L47" s="341"/>
      <c r="M47" s="342"/>
      <c r="N47" s="342"/>
      <c r="O47" s="342"/>
      <c r="P47" s="342"/>
      <c r="Q47" s="343"/>
      <c r="R47" s="311"/>
      <c r="S47" s="312"/>
      <c r="T47" s="313"/>
      <c r="U47" s="314"/>
      <c r="V47" s="312"/>
      <c r="W47" s="317"/>
      <c r="X47" s="314">
        <v>75</v>
      </c>
      <c r="Y47" s="312">
        <v>38</v>
      </c>
      <c r="Z47" s="313"/>
      <c r="AA47" s="314"/>
      <c r="AB47" s="312"/>
      <c r="AC47" s="346"/>
    </row>
    <row r="48" spans="1:29" ht="21" customHeight="1" thickBot="1" x14ac:dyDescent="0.25">
      <c r="A48" s="63" t="s">
        <v>50</v>
      </c>
      <c r="B48" s="100" t="s">
        <v>51</v>
      </c>
      <c r="C48" s="197"/>
      <c r="D48" s="52">
        <v>802</v>
      </c>
      <c r="E48" s="67">
        <f>H48*1.5</f>
        <v>1024.5</v>
      </c>
      <c r="F48" s="67">
        <f>E48-H48</f>
        <v>341.5</v>
      </c>
      <c r="G48" s="44">
        <v>534</v>
      </c>
      <c r="H48" s="67">
        <f>H49+H53+H58+H63</f>
        <v>683</v>
      </c>
      <c r="I48" s="67">
        <f>I49+I53+I58+I63</f>
        <v>419</v>
      </c>
      <c r="J48" s="67">
        <f>J49+J53+J58+J63</f>
        <v>264</v>
      </c>
      <c r="K48" s="79">
        <f>K49+K53+K58+K63</f>
        <v>50</v>
      </c>
      <c r="L48" s="224"/>
      <c r="M48" s="175"/>
      <c r="N48" s="175"/>
      <c r="O48" s="175"/>
      <c r="P48" s="175"/>
      <c r="Q48" s="238"/>
      <c r="R48" s="260">
        <f t="shared" ref="R48:AC48" si="22">R49+R53+R58+R63</f>
        <v>98</v>
      </c>
      <c r="S48" s="67">
        <f t="shared" si="22"/>
        <v>36</v>
      </c>
      <c r="T48" s="130">
        <f t="shared" si="22"/>
        <v>0</v>
      </c>
      <c r="U48" s="123">
        <f t="shared" si="22"/>
        <v>102</v>
      </c>
      <c r="V48" s="67">
        <f t="shared" si="22"/>
        <v>50</v>
      </c>
      <c r="W48" s="261">
        <f t="shared" si="22"/>
        <v>0</v>
      </c>
      <c r="X48" s="123">
        <f t="shared" si="22"/>
        <v>285</v>
      </c>
      <c r="Y48" s="67">
        <f t="shared" si="22"/>
        <v>128</v>
      </c>
      <c r="Z48" s="130">
        <f t="shared" si="22"/>
        <v>20</v>
      </c>
      <c r="AA48" s="123">
        <f t="shared" si="22"/>
        <v>198</v>
      </c>
      <c r="AB48" s="67">
        <f t="shared" si="22"/>
        <v>50</v>
      </c>
      <c r="AC48" s="80">
        <f t="shared" si="22"/>
        <v>30</v>
      </c>
    </row>
    <row r="49" spans="1:29" ht="34.5" thickBot="1" x14ac:dyDescent="0.25">
      <c r="A49" s="63" t="s">
        <v>52</v>
      </c>
      <c r="B49" s="100" t="s">
        <v>98</v>
      </c>
      <c r="C49" s="198" t="s">
        <v>116</v>
      </c>
      <c r="D49" s="161"/>
      <c r="E49" s="162">
        <f>SUM(E50:E50)</f>
        <v>51</v>
      </c>
      <c r="F49" s="162">
        <f t="shared" si="15"/>
        <v>17</v>
      </c>
      <c r="G49" s="60"/>
      <c r="H49" s="164">
        <f>SUM(H50:H50)</f>
        <v>34</v>
      </c>
      <c r="I49" s="164">
        <f>SUM(I50:I50)</f>
        <v>20</v>
      </c>
      <c r="J49" s="164">
        <f>SUM(J50:J50)</f>
        <v>14</v>
      </c>
      <c r="K49" s="165">
        <f>SUM(K50:K50)</f>
        <v>0</v>
      </c>
      <c r="L49" s="223"/>
      <c r="M49" s="81"/>
      <c r="N49" s="81"/>
      <c r="O49" s="81"/>
      <c r="P49" s="81"/>
      <c r="Q49" s="174"/>
      <c r="R49" s="262">
        <f t="shared" ref="R49:AC49" si="23">SUM(R50:R50)</f>
        <v>0</v>
      </c>
      <c r="S49" s="150">
        <f t="shared" si="23"/>
        <v>0</v>
      </c>
      <c r="T49" s="151">
        <f t="shared" si="23"/>
        <v>0</v>
      </c>
      <c r="U49" s="152">
        <f t="shared" si="23"/>
        <v>34</v>
      </c>
      <c r="V49" s="150">
        <f t="shared" si="23"/>
        <v>14</v>
      </c>
      <c r="W49" s="263">
        <f t="shared" si="23"/>
        <v>0</v>
      </c>
      <c r="X49" s="208">
        <f t="shared" si="23"/>
        <v>0</v>
      </c>
      <c r="Y49" s="150">
        <f t="shared" si="23"/>
        <v>0</v>
      </c>
      <c r="Z49" s="151">
        <f t="shared" si="23"/>
        <v>0</v>
      </c>
      <c r="AA49" s="152">
        <f t="shared" si="23"/>
        <v>0</v>
      </c>
      <c r="AB49" s="150">
        <f t="shared" si="23"/>
        <v>0</v>
      </c>
      <c r="AC49" s="153">
        <f t="shared" si="23"/>
        <v>0</v>
      </c>
    </row>
    <row r="50" spans="1:29" ht="29.25" customHeight="1" x14ac:dyDescent="0.2">
      <c r="A50" s="7" t="s">
        <v>53</v>
      </c>
      <c r="B50" s="12" t="s">
        <v>134</v>
      </c>
      <c r="C50" s="191"/>
      <c r="D50" s="27"/>
      <c r="E50" s="328">
        <f>H50*1.5</f>
        <v>51</v>
      </c>
      <c r="F50" s="304">
        <f t="shared" si="15"/>
        <v>17</v>
      </c>
      <c r="G50" s="303"/>
      <c r="H50" s="304">
        <f>L50+O50+R50+U50+X50+AA50</f>
        <v>34</v>
      </c>
      <c r="I50" s="304">
        <f t="shared" si="13"/>
        <v>20</v>
      </c>
      <c r="J50" s="304">
        <f>M50+P50+S50+V50+Y50+AB50</f>
        <v>14</v>
      </c>
      <c r="K50" s="305"/>
      <c r="L50" s="369"/>
      <c r="M50" s="370"/>
      <c r="N50" s="370"/>
      <c r="O50" s="370"/>
      <c r="P50" s="370"/>
      <c r="Q50" s="371"/>
      <c r="R50" s="306"/>
      <c r="S50" s="307"/>
      <c r="T50" s="308"/>
      <c r="U50" s="309">
        <v>34</v>
      </c>
      <c r="V50" s="307">
        <v>14</v>
      </c>
      <c r="W50" s="327"/>
      <c r="X50" s="309"/>
      <c r="Y50" s="307"/>
      <c r="Z50" s="308"/>
      <c r="AA50" s="309"/>
      <c r="AB50" s="307"/>
      <c r="AC50" s="363"/>
    </row>
    <row r="51" spans="1:29" x14ac:dyDescent="0.2">
      <c r="A51" s="7" t="s">
        <v>54</v>
      </c>
      <c r="B51" s="40" t="s">
        <v>55</v>
      </c>
      <c r="C51" s="199" t="s">
        <v>138</v>
      </c>
      <c r="D51" s="108"/>
      <c r="E51" s="155">
        <f>H51</f>
        <v>36</v>
      </c>
      <c r="F51" s="155"/>
      <c r="G51" s="47"/>
      <c r="H51" s="47">
        <f>R51+U51+X51+AA51</f>
        <v>36</v>
      </c>
      <c r="I51" s="47"/>
      <c r="J51" s="47"/>
      <c r="K51" s="156"/>
      <c r="L51" s="220"/>
      <c r="M51" s="168"/>
      <c r="N51" s="168"/>
      <c r="O51" s="168"/>
      <c r="P51" s="168"/>
      <c r="Q51" s="169"/>
      <c r="R51" s="186"/>
      <c r="S51" s="47"/>
      <c r="T51" s="131"/>
      <c r="U51" s="108">
        <v>36</v>
      </c>
      <c r="V51" s="47"/>
      <c r="W51" s="187"/>
      <c r="X51" s="108"/>
      <c r="Y51" s="47"/>
      <c r="Z51" s="131"/>
      <c r="AA51" s="47"/>
      <c r="AB51" s="47"/>
      <c r="AC51" s="48"/>
    </row>
    <row r="52" spans="1:29" ht="34.5" thickBot="1" x14ac:dyDescent="0.25">
      <c r="A52" s="7" t="s">
        <v>56</v>
      </c>
      <c r="B52" s="41" t="s">
        <v>57</v>
      </c>
      <c r="C52" s="199" t="s">
        <v>138</v>
      </c>
      <c r="D52" s="124"/>
      <c r="E52" s="157">
        <f>H52</f>
        <v>36</v>
      </c>
      <c r="F52" s="157"/>
      <c r="G52" s="64"/>
      <c r="H52" s="47">
        <f>R52+U52+X52+AA52</f>
        <v>36</v>
      </c>
      <c r="I52" s="64"/>
      <c r="J52" s="64"/>
      <c r="K52" s="158"/>
      <c r="L52" s="221"/>
      <c r="M52" s="170"/>
      <c r="N52" s="170"/>
      <c r="O52" s="170"/>
      <c r="P52" s="170"/>
      <c r="Q52" s="171"/>
      <c r="R52" s="264"/>
      <c r="S52" s="64"/>
      <c r="T52" s="132"/>
      <c r="U52" s="124">
        <v>36</v>
      </c>
      <c r="V52" s="64"/>
      <c r="W52" s="265"/>
      <c r="X52" s="124"/>
      <c r="Y52" s="64"/>
      <c r="Z52" s="132"/>
      <c r="AA52" s="64"/>
      <c r="AB52" s="64"/>
      <c r="AC52" s="65"/>
    </row>
    <row r="53" spans="1:29" ht="45.75" thickBot="1" x14ac:dyDescent="0.25">
      <c r="A53" s="63" t="s">
        <v>58</v>
      </c>
      <c r="B53" s="100" t="s">
        <v>99</v>
      </c>
      <c r="C53" s="198" t="s">
        <v>117</v>
      </c>
      <c r="D53" s="161"/>
      <c r="E53" s="162">
        <f>SUM(E54:E55)</f>
        <v>432</v>
      </c>
      <c r="F53" s="162">
        <f t="shared" si="15"/>
        <v>144</v>
      </c>
      <c r="G53" s="60"/>
      <c r="H53" s="60">
        <f>SUM(H54:H55)</f>
        <v>288</v>
      </c>
      <c r="I53" s="60">
        <f>SUM(I54:I55)</f>
        <v>196</v>
      </c>
      <c r="J53" s="60">
        <f>SUM(J54:J55)</f>
        <v>92</v>
      </c>
      <c r="K53" s="163">
        <f>SUM(K54:K55)</f>
        <v>30</v>
      </c>
      <c r="L53" s="225"/>
      <c r="M53" s="176"/>
      <c r="N53" s="176"/>
      <c r="O53" s="176"/>
      <c r="P53" s="176"/>
      <c r="Q53" s="239"/>
      <c r="R53" s="266">
        <f>SUM(R54:R55)</f>
        <v>0</v>
      </c>
      <c r="S53" s="112">
        <f t="shared" ref="S53:AC53" si="24">SUM(S54:S55)</f>
        <v>0</v>
      </c>
      <c r="T53" s="133">
        <f t="shared" si="24"/>
        <v>0</v>
      </c>
      <c r="U53" s="125">
        <f t="shared" si="24"/>
        <v>0</v>
      </c>
      <c r="V53" s="112">
        <f t="shared" si="24"/>
        <v>0</v>
      </c>
      <c r="W53" s="267">
        <f t="shared" si="24"/>
        <v>0</v>
      </c>
      <c r="X53" s="125">
        <f t="shared" si="24"/>
        <v>90</v>
      </c>
      <c r="Y53" s="112">
        <f t="shared" si="24"/>
        <v>42</v>
      </c>
      <c r="Z53" s="133">
        <f t="shared" si="24"/>
        <v>0</v>
      </c>
      <c r="AA53" s="125">
        <f t="shared" si="24"/>
        <v>198</v>
      </c>
      <c r="AB53" s="112">
        <f t="shared" si="24"/>
        <v>50</v>
      </c>
      <c r="AC53" s="113">
        <f t="shared" si="24"/>
        <v>30</v>
      </c>
    </row>
    <row r="54" spans="1:29" ht="29.25" customHeight="1" x14ac:dyDescent="0.2">
      <c r="A54" s="7" t="s">
        <v>59</v>
      </c>
      <c r="B54" s="12" t="s">
        <v>135</v>
      </c>
      <c r="C54" s="191"/>
      <c r="D54" s="33"/>
      <c r="E54" s="328">
        <f>H54*1.5</f>
        <v>135</v>
      </c>
      <c r="F54" s="328">
        <f t="shared" si="15"/>
        <v>45</v>
      </c>
      <c r="G54" s="329"/>
      <c r="H54" s="330">
        <f>L54+O54+R54+U54+X54+AA54</f>
        <v>90</v>
      </c>
      <c r="I54" s="330">
        <f t="shared" si="13"/>
        <v>48</v>
      </c>
      <c r="J54" s="330">
        <f t="shared" si="14"/>
        <v>42</v>
      </c>
      <c r="K54" s="331"/>
      <c r="L54" s="332"/>
      <c r="M54" s="333"/>
      <c r="N54" s="333"/>
      <c r="O54" s="333"/>
      <c r="P54" s="333"/>
      <c r="Q54" s="334"/>
      <c r="R54" s="335"/>
      <c r="S54" s="336"/>
      <c r="T54" s="361"/>
      <c r="U54" s="338"/>
      <c r="V54" s="336"/>
      <c r="W54" s="362"/>
      <c r="X54" s="338">
        <v>90</v>
      </c>
      <c r="Y54" s="336">
        <v>42</v>
      </c>
      <c r="Z54" s="361"/>
      <c r="AA54" s="338"/>
      <c r="AB54" s="336"/>
      <c r="AC54" s="340"/>
    </row>
    <row r="55" spans="1:29" ht="38.25" x14ac:dyDescent="0.2">
      <c r="A55" s="7" t="s">
        <v>60</v>
      </c>
      <c r="B55" s="12" t="s">
        <v>100</v>
      </c>
      <c r="C55" s="191" t="s">
        <v>118</v>
      </c>
      <c r="D55" s="23"/>
      <c r="E55" s="310">
        <f>H55*1.5</f>
        <v>297</v>
      </c>
      <c r="F55" s="310">
        <f t="shared" si="15"/>
        <v>99</v>
      </c>
      <c r="G55" s="315"/>
      <c r="H55" s="310">
        <f>L55+O55+R55+U55+X55+AA55</f>
        <v>198</v>
      </c>
      <c r="I55" s="310">
        <f t="shared" si="13"/>
        <v>148</v>
      </c>
      <c r="J55" s="310">
        <f t="shared" si="14"/>
        <v>50</v>
      </c>
      <c r="K55" s="316">
        <v>30</v>
      </c>
      <c r="L55" s="341"/>
      <c r="M55" s="342"/>
      <c r="N55" s="342"/>
      <c r="O55" s="342"/>
      <c r="P55" s="342"/>
      <c r="Q55" s="343"/>
      <c r="R55" s="311"/>
      <c r="S55" s="312"/>
      <c r="T55" s="313"/>
      <c r="U55" s="314"/>
      <c r="V55" s="312"/>
      <c r="W55" s="317"/>
      <c r="X55" s="314"/>
      <c r="Y55" s="312"/>
      <c r="Z55" s="313"/>
      <c r="AA55" s="314">
        <v>198</v>
      </c>
      <c r="AB55" s="312">
        <v>50</v>
      </c>
      <c r="AC55" s="346">
        <v>30</v>
      </c>
    </row>
    <row r="56" spans="1:29" ht="20.25" customHeight="1" x14ac:dyDescent="0.2">
      <c r="A56" s="7" t="s">
        <v>61</v>
      </c>
      <c r="B56" s="40" t="s">
        <v>55</v>
      </c>
      <c r="C56" s="199" t="s">
        <v>113</v>
      </c>
      <c r="D56" s="108"/>
      <c r="E56" s="155">
        <f>H56</f>
        <v>36</v>
      </c>
      <c r="F56" s="155"/>
      <c r="G56" s="47"/>
      <c r="H56" s="47">
        <f>R56+U56+X56+AA56</f>
        <v>36</v>
      </c>
      <c r="I56" s="47"/>
      <c r="J56" s="47"/>
      <c r="K56" s="156"/>
      <c r="L56" s="220"/>
      <c r="M56" s="168"/>
      <c r="N56" s="168"/>
      <c r="O56" s="168"/>
      <c r="P56" s="168"/>
      <c r="Q56" s="169"/>
      <c r="R56" s="186"/>
      <c r="S56" s="47"/>
      <c r="T56" s="131"/>
      <c r="U56" s="108"/>
      <c r="V56" s="47"/>
      <c r="W56" s="187"/>
      <c r="X56" s="108"/>
      <c r="Y56" s="47"/>
      <c r="Z56" s="131"/>
      <c r="AA56" s="108">
        <v>36</v>
      </c>
      <c r="AB56" s="47"/>
      <c r="AC56" s="48"/>
    </row>
    <row r="57" spans="1:29" ht="24.75" customHeight="1" thickBot="1" x14ac:dyDescent="0.25">
      <c r="A57" s="7" t="s">
        <v>74</v>
      </c>
      <c r="B57" s="41" t="s">
        <v>57</v>
      </c>
      <c r="C57" s="199" t="s">
        <v>113</v>
      </c>
      <c r="D57" s="126"/>
      <c r="E57" s="157">
        <f>H57</f>
        <v>108</v>
      </c>
      <c r="F57" s="155"/>
      <c r="G57" s="76"/>
      <c r="H57" s="47">
        <f>R57+U57+X57+AA57</f>
        <v>108</v>
      </c>
      <c r="I57" s="47"/>
      <c r="J57" s="47"/>
      <c r="K57" s="159"/>
      <c r="L57" s="226"/>
      <c r="M57" s="177"/>
      <c r="N57" s="177"/>
      <c r="O57" s="177"/>
      <c r="P57" s="177"/>
      <c r="Q57" s="240"/>
      <c r="R57" s="268"/>
      <c r="S57" s="76"/>
      <c r="T57" s="134"/>
      <c r="U57" s="126"/>
      <c r="V57" s="76"/>
      <c r="W57" s="269"/>
      <c r="X57" s="245"/>
      <c r="Y57" s="140"/>
      <c r="Z57" s="134"/>
      <c r="AA57" s="126">
        <v>108</v>
      </c>
      <c r="AB57" s="76"/>
      <c r="AC57" s="77"/>
    </row>
    <row r="58" spans="1:29" ht="23.25" thickBot="1" x14ac:dyDescent="0.25">
      <c r="A58" s="63" t="s">
        <v>62</v>
      </c>
      <c r="B58" s="100" t="s">
        <v>137</v>
      </c>
      <c r="C58" s="198" t="s">
        <v>119</v>
      </c>
      <c r="D58" s="161"/>
      <c r="E58" s="162">
        <f>SUM(E59:E60)</f>
        <v>292.5</v>
      </c>
      <c r="F58" s="162">
        <f t="shared" si="15"/>
        <v>97.5</v>
      </c>
      <c r="G58" s="60"/>
      <c r="H58" s="60">
        <f>SUM(H59:H60)</f>
        <v>195</v>
      </c>
      <c r="I58" s="60">
        <f>SUM(I59:I60)</f>
        <v>109</v>
      </c>
      <c r="J58" s="60">
        <f>SUM(J59:J60)</f>
        <v>86</v>
      </c>
      <c r="K58" s="163">
        <f>SUM(K59:K60)</f>
        <v>20</v>
      </c>
      <c r="L58" s="225"/>
      <c r="M58" s="176"/>
      <c r="N58" s="176"/>
      <c r="O58" s="176"/>
      <c r="P58" s="176"/>
      <c r="Q58" s="239"/>
      <c r="R58" s="266">
        <f>SUM(R59:R60)</f>
        <v>0</v>
      </c>
      <c r="S58" s="112">
        <f t="shared" ref="S58:AC58" si="25">SUM(S59:S60)</f>
        <v>0</v>
      </c>
      <c r="T58" s="133">
        <f t="shared" si="25"/>
        <v>0</v>
      </c>
      <c r="U58" s="125">
        <f t="shared" si="25"/>
        <v>0</v>
      </c>
      <c r="V58" s="112">
        <f t="shared" si="25"/>
        <v>0</v>
      </c>
      <c r="W58" s="267">
        <f t="shared" si="25"/>
        <v>0</v>
      </c>
      <c r="X58" s="125">
        <f t="shared" si="25"/>
        <v>195</v>
      </c>
      <c r="Y58" s="112">
        <f t="shared" si="25"/>
        <v>86</v>
      </c>
      <c r="Z58" s="133">
        <f t="shared" si="25"/>
        <v>20</v>
      </c>
      <c r="AA58" s="125">
        <f t="shared" si="25"/>
        <v>0</v>
      </c>
      <c r="AB58" s="112">
        <f t="shared" si="25"/>
        <v>0</v>
      </c>
      <c r="AC58" s="113">
        <f t="shared" si="25"/>
        <v>0</v>
      </c>
    </row>
    <row r="59" spans="1:29" ht="40.5" customHeight="1" x14ac:dyDescent="0.2">
      <c r="A59" s="7" t="s">
        <v>63</v>
      </c>
      <c r="B59" s="12" t="s">
        <v>101</v>
      </c>
      <c r="C59" s="191"/>
      <c r="D59" s="33"/>
      <c r="E59" s="328">
        <f>H59*1.5</f>
        <v>112.5</v>
      </c>
      <c r="F59" s="328">
        <f t="shared" si="15"/>
        <v>37.5</v>
      </c>
      <c r="G59" s="329"/>
      <c r="H59" s="330">
        <f>L59+O59+R59+U59+X59+AA59</f>
        <v>75</v>
      </c>
      <c r="I59" s="330">
        <f t="shared" si="13"/>
        <v>55</v>
      </c>
      <c r="J59" s="330">
        <f t="shared" si="14"/>
        <v>20</v>
      </c>
      <c r="K59" s="331"/>
      <c r="L59" s="332"/>
      <c r="M59" s="333"/>
      <c r="N59" s="333"/>
      <c r="O59" s="333"/>
      <c r="P59" s="333"/>
      <c r="Q59" s="334"/>
      <c r="R59" s="335"/>
      <c r="S59" s="336"/>
      <c r="T59" s="361"/>
      <c r="U59" s="338"/>
      <c r="V59" s="336"/>
      <c r="W59" s="362"/>
      <c r="X59" s="338">
        <v>75</v>
      </c>
      <c r="Y59" s="336">
        <v>20</v>
      </c>
      <c r="Z59" s="361"/>
      <c r="AA59" s="338"/>
      <c r="AB59" s="336"/>
      <c r="AC59" s="340"/>
    </row>
    <row r="60" spans="1:29" ht="39" customHeight="1" x14ac:dyDescent="0.2">
      <c r="A60" s="7" t="s">
        <v>72</v>
      </c>
      <c r="B60" s="12" t="s">
        <v>102</v>
      </c>
      <c r="C60" s="192"/>
      <c r="D60" s="23"/>
      <c r="E60" s="318">
        <f>H60*1.5</f>
        <v>180</v>
      </c>
      <c r="F60" s="318">
        <f t="shared" si="15"/>
        <v>60</v>
      </c>
      <c r="G60" s="315"/>
      <c r="H60" s="310">
        <f>L60+O60+R60+U60+X60+AA60</f>
        <v>120</v>
      </c>
      <c r="I60" s="310">
        <f t="shared" si="13"/>
        <v>54</v>
      </c>
      <c r="J60" s="310">
        <f t="shared" si="14"/>
        <v>66</v>
      </c>
      <c r="K60" s="316">
        <v>20</v>
      </c>
      <c r="L60" s="369"/>
      <c r="M60" s="370"/>
      <c r="N60" s="370"/>
      <c r="O60" s="370"/>
      <c r="P60" s="370"/>
      <c r="Q60" s="371"/>
      <c r="R60" s="306"/>
      <c r="S60" s="307"/>
      <c r="T60" s="308"/>
      <c r="U60" s="309"/>
      <c r="V60" s="307"/>
      <c r="W60" s="327"/>
      <c r="X60" s="309">
        <v>120</v>
      </c>
      <c r="Y60" s="307">
        <v>66</v>
      </c>
      <c r="Z60" s="308">
        <v>20</v>
      </c>
      <c r="AA60" s="309"/>
      <c r="AB60" s="307"/>
      <c r="AC60" s="363"/>
    </row>
    <row r="61" spans="1:29" x14ac:dyDescent="0.2">
      <c r="A61" s="7" t="s">
        <v>64</v>
      </c>
      <c r="B61" s="40" t="s">
        <v>55</v>
      </c>
      <c r="C61" s="199" t="s">
        <v>115</v>
      </c>
      <c r="D61" s="108"/>
      <c r="E61" s="155">
        <f>H61</f>
        <v>36</v>
      </c>
      <c r="F61" s="155"/>
      <c r="G61" s="47"/>
      <c r="H61" s="47">
        <f>R61+U61+X61+AA61</f>
        <v>36</v>
      </c>
      <c r="I61" s="47"/>
      <c r="J61" s="47"/>
      <c r="K61" s="156"/>
      <c r="L61" s="220"/>
      <c r="M61" s="168"/>
      <c r="N61" s="168"/>
      <c r="O61" s="168"/>
      <c r="P61" s="168"/>
      <c r="Q61" s="169"/>
      <c r="R61" s="186"/>
      <c r="S61" s="47"/>
      <c r="T61" s="131"/>
      <c r="U61" s="108"/>
      <c r="V61" s="47"/>
      <c r="W61" s="187"/>
      <c r="X61" s="108">
        <v>36</v>
      </c>
      <c r="Y61" s="47"/>
      <c r="Z61" s="131"/>
      <c r="AA61" s="108"/>
      <c r="AB61" s="47"/>
      <c r="AC61" s="48"/>
    </row>
    <row r="62" spans="1:29" ht="34.5" thickBot="1" x14ac:dyDescent="0.25">
      <c r="A62" s="7" t="s">
        <v>65</v>
      </c>
      <c r="B62" s="41" t="s">
        <v>57</v>
      </c>
      <c r="C62" s="199" t="s">
        <v>115</v>
      </c>
      <c r="D62" s="124"/>
      <c r="E62" s="157">
        <f>H62</f>
        <v>36</v>
      </c>
      <c r="F62" s="157"/>
      <c r="G62" s="64"/>
      <c r="H62" s="47">
        <f>R62+U62+X62+AA62</f>
        <v>36</v>
      </c>
      <c r="I62" s="64"/>
      <c r="J62" s="64"/>
      <c r="K62" s="158"/>
      <c r="L62" s="226"/>
      <c r="M62" s="177"/>
      <c r="N62" s="177"/>
      <c r="O62" s="177"/>
      <c r="P62" s="177"/>
      <c r="Q62" s="240"/>
      <c r="R62" s="268"/>
      <c r="S62" s="76"/>
      <c r="T62" s="134"/>
      <c r="U62" s="126"/>
      <c r="V62" s="76"/>
      <c r="W62" s="269"/>
      <c r="X62" s="108">
        <v>36</v>
      </c>
      <c r="Y62" s="76"/>
      <c r="Z62" s="134"/>
      <c r="AA62" s="126"/>
      <c r="AB62" s="76"/>
      <c r="AC62" s="77"/>
    </row>
    <row r="63" spans="1:29" ht="34.5" thickBot="1" x14ac:dyDescent="0.25">
      <c r="A63" s="63" t="s">
        <v>66</v>
      </c>
      <c r="B63" s="100" t="s">
        <v>69</v>
      </c>
      <c r="C63" s="198" t="s">
        <v>116</v>
      </c>
      <c r="D63" s="161"/>
      <c r="E63" s="162">
        <f>H63*1.5</f>
        <v>249</v>
      </c>
      <c r="F63" s="162">
        <f t="shared" si="15"/>
        <v>83</v>
      </c>
      <c r="G63" s="60"/>
      <c r="H63" s="60">
        <f>SUM(H64:H64)</f>
        <v>166</v>
      </c>
      <c r="I63" s="60">
        <f>SUM(I64:I64)</f>
        <v>94</v>
      </c>
      <c r="J63" s="60">
        <f>SUM(J64:J64)</f>
        <v>72</v>
      </c>
      <c r="K63" s="163">
        <f>SUM(K64:K64)</f>
        <v>0</v>
      </c>
      <c r="L63" s="225"/>
      <c r="M63" s="176"/>
      <c r="N63" s="176"/>
      <c r="O63" s="176"/>
      <c r="P63" s="176"/>
      <c r="Q63" s="239"/>
      <c r="R63" s="266">
        <f t="shared" ref="R63:AC63" si="26">SUM(R64:R64)</f>
        <v>98</v>
      </c>
      <c r="S63" s="112">
        <f t="shared" si="26"/>
        <v>36</v>
      </c>
      <c r="T63" s="133">
        <f t="shared" si="26"/>
        <v>0</v>
      </c>
      <c r="U63" s="125">
        <f t="shared" si="26"/>
        <v>68</v>
      </c>
      <c r="V63" s="112">
        <f t="shared" si="26"/>
        <v>36</v>
      </c>
      <c r="W63" s="267">
        <f t="shared" si="26"/>
        <v>0</v>
      </c>
      <c r="X63" s="125">
        <f t="shared" si="26"/>
        <v>0</v>
      </c>
      <c r="Y63" s="112">
        <f t="shared" si="26"/>
        <v>0</v>
      </c>
      <c r="Z63" s="133">
        <f t="shared" si="26"/>
        <v>0</v>
      </c>
      <c r="AA63" s="125">
        <f t="shared" si="26"/>
        <v>0</v>
      </c>
      <c r="AB63" s="112">
        <f t="shared" si="26"/>
        <v>0</v>
      </c>
      <c r="AC63" s="113">
        <f t="shared" si="26"/>
        <v>0</v>
      </c>
    </row>
    <row r="64" spans="1:29" ht="27.75" customHeight="1" x14ac:dyDescent="0.2">
      <c r="A64" s="7" t="s">
        <v>67</v>
      </c>
      <c r="B64" s="12" t="s">
        <v>105</v>
      </c>
      <c r="C64" s="200"/>
      <c r="D64" s="33"/>
      <c r="E64" s="328">
        <f>H64*1.5</f>
        <v>249</v>
      </c>
      <c r="F64" s="328">
        <f t="shared" si="15"/>
        <v>83</v>
      </c>
      <c r="G64" s="329"/>
      <c r="H64" s="330">
        <f>L64+O64+R64+U64+X64+AA64</f>
        <v>166</v>
      </c>
      <c r="I64" s="330">
        <f t="shared" si="13"/>
        <v>94</v>
      </c>
      <c r="J64" s="330">
        <f t="shared" si="14"/>
        <v>72</v>
      </c>
      <c r="K64" s="331"/>
      <c r="L64" s="332"/>
      <c r="M64" s="333"/>
      <c r="N64" s="333"/>
      <c r="O64" s="333"/>
      <c r="P64" s="333"/>
      <c r="Q64" s="334"/>
      <c r="R64" s="335">
        <v>98</v>
      </c>
      <c r="S64" s="336">
        <v>36</v>
      </c>
      <c r="T64" s="361"/>
      <c r="U64" s="338">
        <v>68</v>
      </c>
      <c r="V64" s="336">
        <v>36</v>
      </c>
      <c r="W64" s="362"/>
      <c r="X64" s="338"/>
      <c r="Y64" s="336"/>
      <c r="Z64" s="361"/>
      <c r="AA64" s="338"/>
      <c r="AB64" s="336"/>
      <c r="AC64" s="340"/>
    </row>
    <row r="65" spans="1:30" ht="13.5" thickBot="1" x14ac:dyDescent="0.25">
      <c r="A65" s="7" t="s">
        <v>68</v>
      </c>
      <c r="B65" s="41" t="s">
        <v>55</v>
      </c>
      <c r="C65" s="199" t="s">
        <v>112</v>
      </c>
      <c r="D65" s="126"/>
      <c r="E65" s="155">
        <f>H65</f>
        <v>108</v>
      </c>
      <c r="F65" s="155"/>
      <c r="G65" s="47"/>
      <c r="H65" s="47">
        <f>R65+U65+X65+AA65</f>
        <v>108</v>
      </c>
      <c r="I65" s="47"/>
      <c r="J65" s="47"/>
      <c r="K65" s="159"/>
      <c r="L65" s="226"/>
      <c r="M65" s="177"/>
      <c r="N65" s="177"/>
      <c r="O65" s="177"/>
      <c r="P65" s="177"/>
      <c r="Q65" s="240"/>
      <c r="R65" s="268">
        <v>72</v>
      </c>
      <c r="S65" s="76"/>
      <c r="T65" s="134"/>
      <c r="U65" s="126">
        <v>36</v>
      </c>
      <c r="V65" s="76"/>
      <c r="W65" s="269"/>
      <c r="X65" s="126"/>
      <c r="Y65" s="76"/>
      <c r="Z65" s="134"/>
      <c r="AA65" s="126"/>
      <c r="AB65" s="76"/>
      <c r="AC65" s="77"/>
    </row>
    <row r="66" spans="1:30" ht="26.25" customHeight="1" thickBot="1" x14ac:dyDescent="0.25">
      <c r="A66" s="7" t="s">
        <v>71</v>
      </c>
      <c r="B66" s="41" t="s">
        <v>57</v>
      </c>
      <c r="C66" s="199" t="s">
        <v>112</v>
      </c>
      <c r="D66" s="124"/>
      <c r="E66" s="157">
        <f>H66</f>
        <v>108</v>
      </c>
      <c r="F66" s="157"/>
      <c r="G66" s="64"/>
      <c r="H66" s="47">
        <f>R66+U66+X66+AA66</f>
        <v>108</v>
      </c>
      <c r="I66" s="64"/>
      <c r="J66" s="64"/>
      <c r="K66" s="158"/>
      <c r="L66" s="221"/>
      <c r="M66" s="170"/>
      <c r="N66" s="170"/>
      <c r="O66" s="170"/>
      <c r="P66" s="170"/>
      <c r="Q66" s="171"/>
      <c r="R66" s="264"/>
      <c r="S66" s="64"/>
      <c r="T66" s="132"/>
      <c r="U66" s="124">
        <v>108</v>
      </c>
      <c r="V66" s="64"/>
      <c r="W66" s="265"/>
      <c r="X66" s="124"/>
      <c r="Y66" s="64"/>
      <c r="Z66" s="132"/>
      <c r="AA66" s="124"/>
      <c r="AB66" s="64"/>
      <c r="AC66" s="65"/>
    </row>
    <row r="67" spans="1:30" ht="13.5" thickBot="1" x14ac:dyDescent="0.25">
      <c r="A67" s="92" t="s">
        <v>77</v>
      </c>
      <c r="B67" s="93" t="s">
        <v>78</v>
      </c>
      <c r="C67" s="199" t="s">
        <v>113</v>
      </c>
      <c r="D67" s="101"/>
      <c r="E67" s="101"/>
      <c r="F67" s="102"/>
      <c r="G67" s="101"/>
      <c r="H67" s="101"/>
      <c r="I67" s="101"/>
      <c r="J67" s="101"/>
      <c r="K67" s="101"/>
      <c r="L67" s="227"/>
      <c r="M67" s="101"/>
      <c r="N67" s="101"/>
      <c r="O67" s="101"/>
      <c r="P67" s="101"/>
      <c r="Q67" s="101"/>
      <c r="R67" s="227"/>
      <c r="S67" s="101"/>
      <c r="T67" s="101"/>
      <c r="U67" s="101"/>
      <c r="V67" s="101"/>
      <c r="W67" s="228"/>
      <c r="X67" s="101"/>
      <c r="Y67" s="101"/>
      <c r="Z67" s="101"/>
      <c r="AA67" s="101">
        <v>144</v>
      </c>
      <c r="AB67" s="101"/>
      <c r="AC67" s="103"/>
    </row>
    <row r="68" spans="1:30" ht="26.25" thickBot="1" x14ac:dyDescent="0.25">
      <c r="A68" s="94" t="s">
        <v>79</v>
      </c>
      <c r="B68" s="95" t="s">
        <v>80</v>
      </c>
      <c r="C68" s="196"/>
      <c r="D68" s="104"/>
      <c r="E68" s="104"/>
      <c r="F68" s="105"/>
      <c r="G68" s="104"/>
      <c r="H68" s="104"/>
      <c r="I68" s="104"/>
      <c r="J68" s="104"/>
      <c r="K68" s="104"/>
      <c r="L68" s="229"/>
      <c r="M68" s="104"/>
      <c r="N68" s="104"/>
      <c r="O68" s="104"/>
      <c r="P68" s="104"/>
      <c r="Q68" s="104"/>
      <c r="R68" s="229"/>
      <c r="S68" s="104"/>
      <c r="T68" s="104"/>
      <c r="U68" s="104"/>
      <c r="V68" s="104"/>
      <c r="W68" s="230"/>
      <c r="X68" s="104"/>
      <c r="Y68" s="104"/>
      <c r="Z68" s="104"/>
      <c r="AA68" s="104" t="s">
        <v>81</v>
      </c>
      <c r="AB68" s="104"/>
      <c r="AC68" s="106"/>
    </row>
    <row r="69" spans="1:30" x14ac:dyDescent="0.2">
      <c r="A69" s="143"/>
      <c r="B69" s="144"/>
      <c r="C69" s="202"/>
      <c r="D69" s="33"/>
      <c r="E69" s="28"/>
      <c r="F69" s="42"/>
      <c r="G69" s="29"/>
      <c r="H69" s="28"/>
      <c r="I69" s="28"/>
      <c r="J69" s="28"/>
      <c r="K69" s="35"/>
      <c r="L69" s="231">
        <f>L11/L7</f>
        <v>36</v>
      </c>
      <c r="M69" s="141"/>
      <c r="N69" s="141"/>
      <c r="O69" s="141">
        <f>O11/O7</f>
        <v>36</v>
      </c>
      <c r="P69" s="141"/>
      <c r="Q69" s="241"/>
      <c r="R69" s="231">
        <f>R11/R7</f>
        <v>36</v>
      </c>
      <c r="S69" s="141"/>
      <c r="T69" s="141"/>
      <c r="U69" s="141">
        <f>U11/U7</f>
        <v>36</v>
      </c>
      <c r="V69" s="141"/>
      <c r="W69" s="232"/>
      <c r="X69" s="209">
        <f>X11/X7</f>
        <v>36</v>
      </c>
      <c r="Y69" s="141"/>
      <c r="Z69" s="141"/>
      <c r="AA69" s="141">
        <f>AA11/AA7</f>
        <v>36</v>
      </c>
      <c r="AB69" s="141"/>
      <c r="AC69" s="142"/>
    </row>
    <row r="70" spans="1:30" ht="18.75" customHeight="1" thickBot="1" x14ac:dyDescent="0.3">
      <c r="A70" s="418" t="s">
        <v>70</v>
      </c>
      <c r="B70" s="419"/>
      <c r="C70" s="201"/>
      <c r="D70" s="109">
        <v>2970</v>
      </c>
      <c r="E70" s="110">
        <f>H70*1.5</f>
        <v>2970</v>
      </c>
      <c r="F70" s="110"/>
      <c r="G70" s="111">
        <v>1980</v>
      </c>
      <c r="H70" s="160">
        <f>H27+H33+H36</f>
        <v>1980</v>
      </c>
      <c r="I70" s="68"/>
      <c r="J70" s="68"/>
      <c r="K70" s="69"/>
      <c r="L70" s="233"/>
      <c r="M70" s="234"/>
      <c r="N70" s="235"/>
      <c r="O70" s="235"/>
      <c r="P70" s="235"/>
      <c r="Q70" s="242"/>
      <c r="R70" s="252"/>
      <c r="S70" s="24"/>
      <c r="T70" s="24"/>
      <c r="U70" s="24"/>
      <c r="V70" s="24"/>
      <c r="W70" s="253"/>
      <c r="X70" s="207"/>
      <c r="Y70" s="24"/>
      <c r="Z70" s="24"/>
      <c r="AA70" s="24"/>
      <c r="AB70" s="24"/>
      <c r="AC70" s="25"/>
      <c r="AD70" s="36"/>
    </row>
    <row r="71" spans="1:30" ht="14.25" thickTop="1" thickBot="1" x14ac:dyDescent="0.25">
      <c r="A71" s="147"/>
      <c r="B71" s="70"/>
      <c r="C71" s="71"/>
      <c r="D71" s="72"/>
      <c r="E71" s="72"/>
      <c r="F71" s="73"/>
      <c r="G71" s="72"/>
      <c r="H71" s="72"/>
      <c r="I71" s="72"/>
      <c r="J71" s="72"/>
      <c r="K71" s="72"/>
      <c r="L71" s="72"/>
      <c r="M71" s="72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148"/>
      <c r="AD71" s="36"/>
    </row>
    <row r="72" spans="1:30" ht="61.5" customHeight="1" thickBot="1" x14ac:dyDescent="0.25">
      <c r="A72" s="149"/>
      <c r="B72" s="74"/>
      <c r="C72" s="36"/>
      <c r="D72" s="46"/>
      <c r="E72" s="46"/>
      <c r="F72" s="75"/>
      <c r="G72" s="46"/>
      <c r="H72" s="46"/>
      <c r="I72" s="415"/>
      <c r="J72" s="416"/>
      <c r="K72" s="417"/>
      <c r="L72" s="284"/>
      <c r="M72" s="285"/>
      <c r="N72" s="286"/>
      <c r="O72" s="287"/>
      <c r="P72" s="288"/>
      <c r="Q72" s="278" t="s">
        <v>140</v>
      </c>
      <c r="R72" s="289"/>
      <c r="S72" s="285"/>
      <c r="T72" s="286"/>
      <c r="U72" s="287"/>
      <c r="V72" s="288"/>
      <c r="W72" s="278" t="s">
        <v>140</v>
      </c>
      <c r="X72" s="289"/>
      <c r="Y72" s="285"/>
      <c r="Z72" s="286"/>
      <c r="AA72" s="287"/>
      <c r="AB72" s="288"/>
      <c r="AC72" s="278" t="s">
        <v>140</v>
      </c>
      <c r="AD72" s="36"/>
    </row>
    <row r="73" spans="1:30" ht="12.75" customHeight="1" x14ac:dyDescent="0.2">
      <c r="A73" s="461" t="s">
        <v>163</v>
      </c>
      <c r="B73" s="462"/>
      <c r="C73" s="462"/>
      <c r="D73" s="462"/>
      <c r="E73" s="462"/>
      <c r="F73" s="462"/>
      <c r="G73" s="463"/>
      <c r="H73" s="459" t="s">
        <v>4</v>
      </c>
      <c r="I73" s="447" t="s">
        <v>84</v>
      </c>
      <c r="J73" s="448"/>
      <c r="K73" s="449"/>
      <c r="L73" s="185">
        <v>612</v>
      </c>
      <c r="M73" s="49"/>
      <c r="N73" s="279"/>
      <c r="O73" s="280">
        <v>792</v>
      </c>
      <c r="P73" s="82"/>
      <c r="Q73" s="200"/>
      <c r="R73" s="107">
        <v>504</v>
      </c>
      <c r="S73" s="49"/>
      <c r="T73" s="279"/>
      <c r="U73" s="280">
        <v>612</v>
      </c>
      <c r="V73" s="49"/>
      <c r="W73" s="200"/>
      <c r="X73" s="107">
        <v>540</v>
      </c>
      <c r="Y73" s="49"/>
      <c r="Z73" s="279"/>
      <c r="AA73" s="280">
        <v>324</v>
      </c>
      <c r="AB73" s="49"/>
      <c r="AC73" s="200"/>
      <c r="AD73" s="36"/>
    </row>
    <row r="74" spans="1:30" ht="23.25" customHeight="1" x14ac:dyDescent="0.2">
      <c r="A74" s="464" t="s">
        <v>164</v>
      </c>
      <c r="B74" s="465"/>
      <c r="C74" s="465"/>
      <c r="D74" s="465"/>
      <c r="E74" s="465"/>
      <c r="F74" s="465"/>
      <c r="G74" s="466"/>
      <c r="H74" s="459"/>
      <c r="I74" s="450" t="s">
        <v>120</v>
      </c>
      <c r="J74" s="451"/>
      <c r="K74" s="452"/>
      <c r="L74" s="186"/>
      <c r="M74" s="47"/>
      <c r="N74" s="281"/>
      <c r="O74" s="282"/>
      <c r="P74" s="156"/>
      <c r="Q74" s="283"/>
      <c r="R74" s="108">
        <v>72</v>
      </c>
      <c r="S74" s="47"/>
      <c r="T74" s="281"/>
      <c r="U74" s="282">
        <v>72</v>
      </c>
      <c r="V74" s="47"/>
      <c r="W74" s="283"/>
      <c r="X74" s="108">
        <v>36</v>
      </c>
      <c r="Y74" s="47"/>
      <c r="Z74" s="281"/>
      <c r="AA74" s="282">
        <v>36</v>
      </c>
      <c r="AB74" s="47"/>
      <c r="AC74" s="283"/>
      <c r="AD74" s="36"/>
    </row>
    <row r="75" spans="1:30" ht="27.75" customHeight="1" x14ac:dyDescent="0.2">
      <c r="A75" s="464" t="s">
        <v>90</v>
      </c>
      <c r="B75" s="465"/>
      <c r="C75" s="465"/>
      <c r="D75" s="465"/>
      <c r="E75" s="465"/>
      <c r="F75" s="465"/>
      <c r="G75" s="466"/>
      <c r="H75" s="459"/>
      <c r="I75" s="453" t="s">
        <v>121</v>
      </c>
      <c r="J75" s="439"/>
      <c r="K75" s="440"/>
      <c r="L75" s="186"/>
      <c r="M75" s="47"/>
      <c r="N75" s="281"/>
      <c r="O75" s="282"/>
      <c r="P75" s="156"/>
      <c r="Q75" s="283"/>
      <c r="R75" s="108"/>
      <c r="S75" s="47"/>
      <c r="T75" s="281"/>
      <c r="U75" s="282">
        <v>144</v>
      </c>
      <c r="V75" s="47"/>
      <c r="W75" s="283"/>
      <c r="X75" s="108">
        <v>36</v>
      </c>
      <c r="Y75" s="47"/>
      <c r="Z75" s="281"/>
      <c r="AA75" s="282">
        <v>108</v>
      </c>
      <c r="AB75" s="47"/>
      <c r="AC75" s="283"/>
      <c r="AD75" s="36"/>
    </row>
    <row r="76" spans="1:30" ht="57.75" customHeight="1" x14ac:dyDescent="0.2">
      <c r="A76" s="467" t="s">
        <v>165</v>
      </c>
      <c r="B76" s="468"/>
      <c r="C76" s="468"/>
      <c r="D76" s="468"/>
      <c r="E76" s="468"/>
      <c r="F76" s="468"/>
      <c r="G76" s="469"/>
      <c r="H76" s="459"/>
      <c r="I76" s="454" t="s">
        <v>87</v>
      </c>
      <c r="J76" s="455"/>
      <c r="K76" s="456"/>
      <c r="L76" s="186"/>
      <c r="M76" s="47"/>
      <c r="N76" s="281"/>
      <c r="O76" s="282"/>
      <c r="P76" s="156"/>
      <c r="Q76" s="283"/>
      <c r="R76" s="108"/>
      <c r="S76" s="47"/>
      <c r="T76" s="281"/>
      <c r="U76" s="282"/>
      <c r="V76" s="47"/>
      <c r="W76" s="283"/>
      <c r="X76" s="108"/>
      <c r="Y76" s="47"/>
      <c r="Z76" s="281"/>
      <c r="AA76" s="282">
        <v>144</v>
      </c>
      <c r="AB76" s="47"/>
      <c r="AC76" s="283"/>
      <c r="AD76" s="36"/>
    </row>
    <row r="77" spans="1:30" ht="36.75" customHeight="1" x14ac:dyDescent="0.2">
      <c r="A77" s="149"/>
      <c r="B77" s="74"/>
      <c r="C77" s="36"/>
      <c r="D77" s="46"/>
      <c r="E77" s="46"/>
      <c r="F77" s="75"/>
      <c r="G77" s="96"/>
      <c r="H77" s="459"/>
      <c r="I77" s="438" t="s">
        <v>85</v>
      </c>
      <c r="J77" s="439"/>
      <c r="K77" s="440"/>
      <c r="L77" s="188">
        <v>0</v>
      </c>
      <c r="M77" s="145"/>
      <c r="N77" s="272"/>
      <c r="O77" s="273">
        <v>3</v>
      </c>
      <c r="P77" s="183"/>
      <c r="Q77" s="274">
        <v>3</v>
      </c>
      <c r="R77" s="246">
        <v>2</v>
      </c>
      <c r="S77" s="145"/>
      <c r="T77" s="272"/>
      <c r="U77" s="273">
        <v>4</v>
      </c>
      <c r="V77" s="145"/>
      <c r="W77" s="274">
        <v>6</v>
      </c>
      <c r="X77" s="246">
        <v>1</v>
      </c>
      <c r="Y77" s="145"/>
      <c r="Z77" s="272"/>
      <c r="AA77" s="273">
        <v>3</v>
      </c>
      <c r="AB77" s="145"/>
      <c r="AC77" s="274">
        <v>4</v>
      </c>
      <c r="AD77" s="36"/>
    </row>
    <row r="78" spans="1:30" x14ac:dyDescent="0.2">
      <c r="A78" s="407" t="s">
        <v>82</v>
      </c>
      <c r="B78" s="408"/>
      <c r="C78" s="408"/>
      <c r="D78" s="408"/>
      <c r="E78" s="408"/>
      <c r="F78" s="408"/>
      <c r="G78" s="409"/>
      <c r="H78" s="459"/>
      <c r="I78" s="444" t="s">
        <v>88</v>
      </c>
      <c r="J78" s="445"/>
      <c r="K78" s="446"/>
      <c r="L78" s="188">
        <v>1</v>
      </c>
      <c r="M78" s="145"/>
      <c r="N78" s="272"/>
      <c r="O78" s="273">
        <v>8</v>
      </c>
      <c r="P78" s="183"/>
      <c r="Q78" s="274">
        <v>9</v>
      </c>
      <c r="R78" s="246">
        <v>2</v>
      </c>
      <c r="S78" s="145"/>
      <c r="T78" s="272"/>
      <c r="U78" s="273">
        <v>8</v>
      </c>
      <c r="V78" s="145"/>
      <c r="W78" s="274">
        <v>10</v>
      </c>
      <c r="X78" s="246">
        <v>4</v>
      </c>
      <c r="Y78" s="145"/>
      <c r="Z78" s="272"/>
      <c r="AA78" s="273">
        <v>6</v>
      </c>
      <c r="AB78" s="145"/>
      <c r="AC78" s="274">
        <v>10</v>
      </c>
      <c r="AD78" s="36"/>
    </row>
    <row r="79" spans="1:30" ht="13.5" thickBot="1" x14ac:dyDescent="0.25">
      <c r="A79" s="410" t="s">
        <v>83</v>
      </c>
      <c r="B79" s="411"/>
      <c r="C79" s="411"/>
      <c r="D79" s="411"/>
      <c r="E79" s="411"/>
      <c r="F79" s="411"/>
      <c r="G79" s="412"/>
      <c r="H79" s="460"/>
      <c r="I79" s="441" t="s">
        <v>86</v>
      </c>
      <c r="J79" s="442"/>
      <c r="K79" s="443"/>
      <c r="L79" s="189">
        <v>0</v>
      </c>
      <c r="M79" s="146"/>
      <c r="N79" s="275"/>
      <c r="O79" s="276">
        <v>0</v>
      </c>
      <c r="P79" s="184"/>
      <c r="Q79" s="277">
        <v>0</v>
      </c>
      <c r="R79" s="247">
        <v>0</v>
      </c>
      <c r="S79" s="146"/>
      <c r="T79" s="275"/>
      <c r="U79" s="276">
        <v>0</v>
      </c>
      <c r="V79" s="146"/>
      <c r="W79" s="277">
        <v>0</v>
      </c>
      <c r="X79" s="247">
        <v>0</v>
      </c>
      <c r="Y79" s="146"/>
      <c r="Z79" s="275"/>
      <c r="AA79" s="276">
        <v>0</v>
      </c>
      <c r="AB79" s="146"/>
      <c r="AC79" s="277">
        <v>0</v>
      </c>
      <c r="AD79" s="36"/>
    </row>
    <row r="80" spans="1:30" ht="30" customHeight="1" x14ac:dyDescent="0.2">
      <c r="A80" s="437" t="s">
        <v>141</v>
      </c>
      <c r="B80" s="437"/>
      <c r="C80" s="437"/>
      <c r="D80" s="437"/>
      <c r="E80" s="437"/>
      <c r="F80" s="437"/>
      <c r="G80" s="437"/>
      <c r="H80" s="46"/>
      <c r="I80" s="46"/>
      <c r="J80" s="46"/>
      <c r="K80" s="46"/>
      <c r="L80" s="46"/>
      <c r="M80" s="4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</row>
    <row r="81" spans="1:30" ht="18" customHeight="1" x14ac:dyDescent="0.2">
      <c r="A81" s="74"/>
      <c r="B81" s="74"/>
      <c r="C81" s="36"/>
      <c r="D81" s="46"/>
      <c r="E81" s="46"/>
      <c r="F81" s="75"/>
      <c r="G81" s="46"/>
      <c r="H81" s="46"/>
      <c r="I81" s="46"/>
      <c r="J81" s="46"/>
      <c r="K81" s="46"/>
      <c r="L81" s="46"/>
      <c r="M81" s="4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</row>
    <row r="82" spans="1:30" x14ac:dyDescent="0.2">
      <c r="A82" s="74"/>
      <c r="B82" s="74"/>
      <c r="C82" s="36"/>
      <c r="D82" s="46"/>
      <c r="E82" s="46"/>
      <c r="F82" s="75"/>
      <c r="G82" s="46"/>
      <c r="H82" s="46"/>
      <c r="I82" s="46"/>
      <c r="J82" s="46"/>
      <c r="K82" s="46"/>
      <c r="L82" s="46"/>
      <c r="M82" s="4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</row>
    <row r="83" spans="1:30" x14ac:dyDescent="0.2">
      <c r="A83" s="74"/>
      <c r="B83" s="74"/>
      <c r="C83" s="36"/>
      <c r="D83" s="46"/>
      <c r="E83" s="46"/>
      <c r="F83" s="75"/>
      <c r="G83" s="46"/>
      <c r="H83" s="46"/>
      <c r="I83" s="46"/>
      <c r="J83" s="46"/>
      <c r="K83" s="46"/>
      <c r="L83" s="46"/>
      <c r="M83" s="4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</row>
    <row r="84" spans="1:30" x14ac:dyDescent="0.2">
      <c r="A84" s="74"/>
      <c r="B84" s="74"/>
      <c r="C84" s="3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</row>
    <row r="85" spans="1:30" x14ac:dyDescent="0.2">
      <c r="A85" s="74"/>
      <c r="B85" s="74"/>
      <c r="C85" s="3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</row>
    <row r="86" spans="1:30" x14ac:dyDescent="0.2">
      <c r="A86" s="74"/>
      <c r="B86" s="74"/>
      <c r="C86" s="3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</row>
    <row r="87" spans="1:30" x14ac:dyDescent="0.2">
      <c r="D87" s="45"/>
      <c r="E87" s="45"/>
      <c r="F87" s="45"/>
      <c r="G87" s="45"/>
      <c r="H87" s="45"/>
      <c r="I87" s="45"/>
      <c r="J87" s="45"/>
      <c r="K87" s="45"/>
      <c r="L87" s="45"/>
      <c r="M87" s="45"/>
    </row>
    <row r="88" spans="1:30" x14ac:dyDescent="0.2">
      <c r="D88" s="45"/>
      <c r="E88" s="45"/>
      <c r="F88" s="45"/>
      <c r="G88" s="45"/>
      <c r="H88" s="45"/>
      <c r="I88" s="45"/>
      <c r="J88" s="45"/>
      <c r="K88" s="45"/>
      <c r="L88" s="45"/>
      <c r="M88" s="45"/>
    </row>
    <row r="89" spans="1:30" x14ac:dyDescent="0.2">
      <c r="D89" s="45"/>
      <c r="E89" s="45"/>
      <c r="F89" s="45"/>
      <c r="G89" s="45"/>
      <c r="H89" s="45"/>
      <c r="I89" s="45"/>
      <c r="J89" s="45"/>
      <c r="K89" s="45"/>
      <c r="L89" s="45"/>
      <c r="M89" s="45"/>
    </row>
    <row r="90" spans="1:30" x14ac:dyDescent="0.2">
      <c r="D90" s="45"/>
      <c r="E90" s="45"/>
      <c r="F90" s="45"/>
      <c r="G90" s="45"/>
      <c r="H90" s="45"/>
      <c r="I90" s="45"/>
      <c r="J90" s="45"/>
      <c r="K90" s="45"/>
      <c r="L90" s="45"/>
      <c r="M90" s="45"/>
    </row>
    <row r="91" spans="1:30" x14ac:dyDescent="0.2">
      <c r="D91" s="45"/>
      <c r="E91" s="45"/>
      <c r="F91" s="45"/>
      <c r="G91" s="45"/>
      <c r="H91" s="45"/>
      <c r="I91" s="45"/>
      <c r="J91" s="45"/>
      <c r="K91" s="45"/>
      <c r="L91" s="45"/>
      <c r="M91" s="45"/>
    </row>
    <row r="92" spans="1:30" x14ac:dyDescent="0.2">
      <c r="D92" s="45"/>
      <c r="E92" s="45"/>
      <c r="F92" s="45"/>
      <c r="G92" s="45"/>
      <c r="H92" s="45"/>
      <c r="I92" s="45"/>
      <c r="J92" s="45"/>
      <c r="K92" s="45"/>
      <c r="L92" s="45"/>
      <c r="M92" s="45"/>
    </row>
    <row r="93" spans="1:30" x14ac:dyDescent="0.2">
      <c r="D93" s="45"/>
      <c r="E93" s="45"/>
      <c r="F93" s="45"/>
      <c r="G93" s="45"/>
      <c r="H93" s="45"/>
      <c r="I93" s="45"/>
      <c r="J93" s="45"/>
      <c r="K93" s="45"/>
      <c r="L93" s="45"/>
      <c r="M93" s="45"/>
    </row>
    <row r="94" spans="1:30" x14ac:dyDescent="0.2">
      <c r="D94" s="45"/>
      <c r="E94" s="45"/>
      <c r="F94" s="45"/>
      <c r="G94" s="45"/>
      <c r="H94" s="45"/>
      <c r="I94" s="45"/>
      <c r="J94" s="45"/>
      <c r="K94" s="45"/>
      <c r="L94" s="45"/>
      <c r="M94" s="45"/>
    </row>
    <row r="95" spans="1:30" x14ac:dyDescent="0.2">
      <c r="D95" s="45"/>
      <c r="E95" s="45"/>
      <c r="F95" s="45"/>
      <c r="G95" s="45"/>
      <c r="H95" s="45"/>
      <c r="I95" s="45"/>
      <c r="J95" s="45"/>
      <c r="K95" s="45"/>
      <c r="L95" s="45"/>
      <c r="M95" s="45"/>
    </row>
    <row r="96" spans="1:30" x14ac:dyDescent="0.2">
      <c r="D96" s="45"/>
      <c r="E96" s="45"/>
      <c r="F96" s="45"/>
      <c r="G96" s="45"/>
      <c r="H96" s="45"/>
      <c r="I96" s="45"/>
      <c r="J96" s="45"/>
      <c r="K96" s="45"/>
      <c r="L96" s="45"/>
      <c r="M96" s="45"/>
    </row>
  </sheetData>
  <mergeCells count="57">
    <mergeCell ref="A80:G80"/>
    <mergeCell ref="T1:AC1"/>
    <mergeCell ref="I77:K77"/>
    <mergeCell ref="I79:K79"/>
    <mergeCell ref="I78:K78"/>
    <mergeCell ref="I73:K73"/>
    <mergeCell ref="I74:K74"/>
    <mergeCell ref="I75:K75"/>
    <mergeCell ref="I76:K76"/>
    <mergeCell ref="X6:Z6"/>
    <mergeCell ref="AA6:AC6"/>
    <mergeCell ref="H73:H79"/>
    <mergeCell ref="A73:G73"/>
    <mergeCell ref="A74:G74"/>
    <mergeCell ref="A75:G75"/>
    <mergeCell ref="A76:G76"/>
    <mergeCell ref="A78:G78"/>
    <mergeCell ref="A79:G79"/>
    <mergeCell ref="X8:X9"/>
    <mergeCell ref="Y8:Z8"/>
    <mergeCell ref="I72:K72"/>
    <mergeCell ref="R8:R9"/>
    <mergeCell ref="S8:T8"/>
    <mergeCell ref="A70:B70"/>
    <mergeCell ref="F4:F9"/>
    <mergeCell ref="G4:K4"/>
    <mergeCell ref="A4:A9"/>
    <mergeCell ref="I5:K5"/>
    <mergeCell ref="X5:AC5"/>
    <mergeCell ref="I6:I8"/>
    <mergeCell ref="J6:J8"/>
    <mergeCell ref="K6:K8"/>
    <mergeCell ref="X7:Y7"/>
    <mergeCell ref="AA7:AB7"/>
    <mergeCell ref="L6:N6"/>
    <mergeCell ref="O6:Q6"/>
    <mergeCell ref="P8:Q8"/>
    <mergeCell ref="L8:L9"/>
    <mergeCell ref="M8:N8"/>
    <mergeCell ref="AA8:AA9"/>
    <mergeCell ref="U7:V7"/>
    <mergeCell ref="U8:U9"/>
    <mergeCell ref="V8:W8"/>
    <mergeCell ref="AB8:AC8"/>
    <mergeCell ref="B2:C2"/>
    <mergeCell ref="L5:Q5"/>
    <mergeCell ref="O7:P7"/>
    <mergeCell ref="R5:W5"/>
    <mergeCell ref="U6:W6"/>
    <mergeCell ref="B4:B9"/>
    <mergeCell ref="D4:E8"/>
    <mergeCell ref="C4:C9"/>
    <mergeCell ref="G5:H8"/>
    <mergeCell ref="L7:M7"/>
    <mergeCell ref="R6:T6"/>
    <mergeCell ref="O8:O9"/>
    <mergeCell ref="R7:S7"/>
  </mergeCells>
  <phoneticPr fontId="0" type="noConversion"/>
  <conditionalFormatting sqref="K22:K23">
    <cfRule type="expression" dxfId="0" priority="1" stopIfTrue="1">
      <formula>AND($K22&lt;$J22-$J22*Допустимое_уменьшение_нагрузки_меньше_32_часов_для_некоторых_циклов,$J22&gt;0)</formula>
    </cfRule>
  </conditionalFormatting>
  <pageMargins left="0.47244094488188981" right="0.39370078740157483" top="0.31496062992125984" bottom="0.6692913385826772" header="0.19685039370078741" footer="0.31496062992125984"/>
  <pageSetup paperSize="9" scale="70" fitToHeight="3" orientation="landscape" r:id="rId1"/>
  <headerFooter alignWithMargins="0"/>
  <rowBreaks count="2" manualBreakCount="2">
    <brk id="35" max="28" man="1"/>
    <brk id="62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план</vt:lpstr>
      <vt:lpstr>план!Область_печати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</cp:lastModifiedBy>
  <cp:lastPrinted>2018-05-10T11:28:31Z</cp:lastPrinted>
  <dcterms:created xsi:type="dcterms:W3CDTF">1996-10-08T23:32:33Z</dcterms:created>
  <dcterms:modified xsi:type="dcterms:W3CDTF">2018-06-29T09:40:50Z</dcterms:modified>
</cp:coreProperties>
</file>