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"/>
    </mc:Choice>
  </mc:AlternateContent>
  <bookViews>
    <workbookView xWindow="405" yWindow="135" windowWidth="14175" windowHeight="7725" firstSheet="2" activeTab="3"/>
  </bookViews>
  <sheets>
    <sheet name="Лист1 (11)" sheetId="4" r:id="rId1"/>
    <sheet name="план(2011-2015)" sheetId="3" r:id="rId2"/>
    <sheet name="Лист1 (2017)" sheetId="6" r:id="rId3"/>
    <sheet name="план (2017.)" sheetId="9" r:id="rId4"/>
  </sheets>
  <externalReferences>
    <externalReference r:id="rId5"/>
  </externalReferences>
  <definedNames>
    <definedName name="_xlnm.Print_Area" localSheetId="0">'Лист1 (11)'!$A$1:$BM$44</definedName>
    <definedName name="_xlnm.Print_Area" localSheetId="2">'Лист1 (2017)'!#REF!</definedName>
    <definedName name="_xlnm.Print_Area" localSheetId="3">'план (2017.)'!$A$1:$AI$85</definedName>
    <definedName name="_xlnm.Print_Area" localSheetId="1">'план(2011-2015)'!$A$1:$AI$84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J12" i="9" l="1"/>
  <c r="H12" i="9"/>
  <c r="I12" i="9" s="1"/>
  <c r="H21" i="9"/>
  <c r="E21" i="9" s="1"/>
  <c r="E12" i="9" l="1"/>
  <c r="F12" i="9" s="1"/>
  <c r="L9" i="9"/>
  <c r="O9" i="9"/>
  <c r="H23" i="9"/>
  <c r="J23" i="9"/>
  <c r="K10" i="9"/>
  <c r="K9" i="9" s="1"/>
  <c r="H22" i="9"/>
  <c r="E22" i="9" s="1"/>
  <c r="J22" i="9"/>
  <c r="J16" i="9"/>
  <c r="H16" i="9"/>
  <c r="E16" i="9" l="1"/>
  <c r="F16" i="9" s="1"/>
  <c r="E23" i="9"/>
  <c r="F23" i="9" s="1"/>
  <c r="I23" i="9"/>
  <c r="I22" i="9"/>
  <c r="I16" i="9"/>
  <c r="F22" i="9" l="1"/>
  <c r="AI85" i="9" l="1"/>
  <c r="AC85" i="9"/>
  <c r="W85" i="9"/>
  <c r="Q85" i="9"/>
  <c r="AI84" i="9"/>
  <c r="AC84" i="9"/>
  <c r="W84" i="9"/>
  <c r="Q84" i="9"/>
  <c r="AI83" i="9"/>
  <c r="AC83" i="9"/>
  <c r="W83" i="9"/>
  <c r="Q83" i="9"/>
  <c r="AI82" i="9"/>
  <c r="AC82" i="9"/>
  <c r="W82" i="9"/>
  <c r="Q82" i="9"/>
  <c r="AI81" i="9"/>
  <c r="AC81" i="9"/>
  <c r="W81" i="9"/>
  <c r="Q81" i="9"/>
  <c r="AI80" i="9"/>
  <c r="AC80" i="9"/>
  <c r="W80" i="9"/>
  <c r="Q80" i="9"/>
  <c r="AI79" i="9"/>
  <c r="AC79" i="9"/>
  <c r="W79" i="9"/>
  <c r="Q79" i="9"/>
  <c r="H73" i="9"/>
  <c r="H72" i="9"/>
  <c r="J71" i="9"/>
  <c r="H71" i="9"/>
  <c r="J70" i="9"/>
  <c r="H70" i="9"/>
  <c r="E70" i="9" s="1"/>
  <c r="F70" i="9" s="1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K69" i="9"/>
  <c r="J69" i="9"/>
  <c r="H68" i="9"/>
  <c r="H67" i="9"/>
  <c r="J66" i="9"/>
  <c r="H66" i="9"/>
  <c r="J65" i="9"/>
  <c r="H65" i="9"/>
  <c r="J64" i="9"/>
  <c r="H64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K63" i="9"/>
  <c r="H63" i="9"/>
  <c r="E63" i="9" s="1"/>
  <c r="F63" i="9" s="1"/>
  <c r="H62" i="9"/>
  <c r="H61" i="9"/>
  <c r="J60" i="9"/>
  <c r="H60" i="9"/>
  <c r="J59" i="9"/>
  <c r="H59" i="9"/>
  <c r="E59" i="9" s="1"/>
  <c r="F59" i="9" s="1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K58" i="9"/>
  <c r="J58" i="9"/>
  <c r="H57" i="9"/>
  <c r="H56" i="9"/>
  <c r="J55" i="9"/>
  <c r="H55" i="9"/>
  <c r="J54" i="9"/>
  <c r="H54" i="9"/>
  <c r="J53" i="9"/>
  <c r="H53" i="9"/>
  <c r="J52" i="9"/>
  <c r="H52" i="9"/>
  <c r="E52" i="9" s="1"/>
  <c r="F52" i="9" s="1"/>
  <c r="AI51" i="9"/>
  <c r="AH51" i="9"/>
  <c r="AH50" i="9" s="1"/>
  <c r="AG51" i="9"/>
  <c r="AF51" i="9"/>
  <c r="AF50" i="9" s="1"/>
  <c r="AE51" i="9"/>
  <c r="AD51" i="9"/>
  <c r="AD50" i="9" s="1"/>
  <c r="AC51" i="9"/>
  <c r="AB51" i="9"/>
  <c r="AB50" i="9" s="1"/>
  <c r="AA51" i="9"/>
  <c r="Z51" i="9"/>
  <c r="Z50" i="9" s="1"/>
  <c r="Y51" i="9"/>
  <c r="X51" i="9"/>
  <c r="X50" i="9" s="1"/>
  <c r="W51" i="9"/>
  <c r="V51" i="9"/>
  <c r="V50" i="9" s="1"/>
  <c r="U51" i="9"/>
  <c r="T51" i="9"/>
  <c r="T50" i="9" s="1"/>
  <c r="S51" i="9"/>
  <c r="R51" i="9"/>
  <c r="R50" i="9" s="1"/>
  <c r="K51" i="9"/>
  <c r="J51" i="9"/>
  <c r="AI50" i="9"/>
  <c r="AG50" i="9"/>
  <c r="AE50" i="9"/>
  <c r="AC50" i="9"/>
  <c r="AA50" i="9"/>
  <c r="Y50" i="9"/>
  <c r="W50" i="9"/>
  <c r="U50" i="9"/>
  <c r="S50" i="9"/>
  <c r="K50" i="9"/>
  <c r="J49" i="9"/>
  <c r="H49" i="9"/>
  <c r="E49" i="9" s="1"/>
  <c r="F49" i="9" s="1"/>
  <c r="J48" i="9"/>
  <c r="H48" i="9"/>
  <c r="I48" i="9" s="1"/>
  <c r="J47" i="9"/>
  <c r="H47" i="9"/>
  <c r="J46" i="9"/>
  <c r="H46" i="9"/>
  <c r="E46" i="9" s="1"/>
  <c r="F46" i="9" s="1"/>
  <c r="J45" i="9"/>
  <c r="H45" i="9"/>
  <c r="J44" i="9"/>
  <c r="H44" i="9"/>
  <c r="E44" i="9" s="1"/>
  <c r="F44" i="9" s="1"/>
  <c r="J43" i="9"/>
  <c r="H43" i="9"/>
  <c r="E43" i="9" s="1"/>
  <c r="F43" i="9" s="1"/>
  <c r="J42" i="9"/>
  <c r="H42" i="9"/>
  <c r="J41" i="9"/>
  <c r="H41" i="9"/>
  <c r="E41" i="9" s="1"/>
  <c r="F41" i="9" s="1"/>
  <c r="J40" i="9"/>
  <c r="H40" i="9"/>
  <c r="E40" i="9" s="1"/>
  <c r="F40" i="9" s="1"/>
  <c r="J39" i="9"/>
  <c r="H39" i="9"/>
  <c r="E39" i="9" s="1"/>
  <c r="F39" i="9" s="1"/>
  <c r="J38" i="9"/>
  <c r="H38" i="9"/>
  <c r="J37" i="9"/>
  <c r="H37" i="9"/>
  <c r="E37" i="9" s="1"/>
  <c r="F37" i="9" s="1"/>
  <c r="AI36" i="9"/>
  <c r="AI35" i="9" s="1"/>
  <c r="AH36" i="9"/>
  <c r="AG36" i="9"/>
  <c r="AF36" i="9"/>
  <c r="AE36" i="9"/>
  <c r="AE35" i="9" s="1"/>
  <c r="AD36" i="9"/>
  <c r="AC36" i="9"/>
  <c r="AB36" i="9"/>
  <c r="AA36" i="9"/>
  <c r="AA35" i="9" s="1"/>
  <c r="Z36" i="9"/>
  <c r="Y36" i="9"/>
  <c r="X36" i="9"/>
  <c r="W36" i="9"/>
  <c r="V36" i="9"/>
  <c r="U36" i="9"/>
  <c r="T36" i="9"/>
  <c r="S36" i="9"/>
  <c r="S35" i="9" s="1"/>
  <c r="R36" i="9"/>
  <c r="K36" i="9"/>
  <c r="W35" i="9"/>
  <c r="J34" i="9"/>
  <c r="H34" i="9"/>
  <c r="E34" i="9" s="1"/>
  <c r="F34" i="9" s="1"/>
  <c r="J33" i="9"/>
  <c r="H33" i="9"/>
  <c r="E33" i="9" s="1"/>
  <c r="F33" i="9" s="1"/>
  <c r="J32" i="9"/>
  <c r="H32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K31" i="9"/>
  <c r="J30" i="9"/>
  <c r="H30" i="9"/>
  <c r="J29" i="9"/>
  <c r="H29" i="9"/>
  <c r="J28" i="9"/>
  <c r="H28" i="9"/>
  <c r="J27" i="9"/>
  <c r="H27" i="9"/>
  <c r="E27" i="9" s="1"/>
  <c r="F27" i="9" s="1"/>
  <c r="J26" i="9"/>
  <c r="H26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K25" i="9"/>
  <c r="J24" i="9"/>
  <c r="H24" i="9"/>
  <c r="E24" i="9" s="1"/>
  <c r="J21" i="9"/>
  <c r="J20" i="9"/>
  <c r="H20" i="9"/>
  <c r="E20" i="9" s="1"/>
  <c r="J19" i="9"/>
  <c r="H19" i="9"/>
  <c r="J18" i="9"/>
  <c r="H18" i="9"/>
  <c r="E18" i="9" s="1"/>
  <c r="J17" i="9"/>
  <c r="H17" i="9"/>
  <c r="E17" i="9" s="1"/>
  <c r="J15" i="9"/>
  <c r="H15" i="9"/>
  <c r="E15" i="9" s="1"/>
  <c r="J14" i="9"/>
  <c r="H14" i="9"/>
  <c r="E14" i="9" s="1"/>
  <c r="J13" i="9"/>
  <c r="H13" i="9"/>
  <c r="J11" i="9"/>
  <c r="H11" i="9"/>
  <c r="Q9" i="9"/>
  <c r="P9" i="9"/>
  <c r="O76" i="9"/>
  <c r="N9" i="9"/>
  <c r="M9" i="9"/>
  <c r="L76" i="9"/>
  <c r="AI84" i="3"/>
  <c r="AC79" i="3"/>
  <c r="AC80" i="3"/>
  <c r="AC81" i="3"/>
  <c r="AC82" i="3"/>
  <c r="AC83" i="3"/>
  <c r="AC84" i="3"/>
  <c r="W79" i="3"/>
  <c r="W80" i="3"/>
  <c r="W81" i="3"/>
  <c r="W82" i="3"/>
  <c r="W83" i="3"/>
  <c r="W84" i="3"/>
  <c r="Q79" i="3"/>
  <c r="Q80" i="3"/>
  <c r="Q81" i="3"/>
  <c r="Q82" i="3"/>
  <c r="Q83" i="3"/>
  <c r="Q84" i="3"/>
  <c r="AI79" i="3"/>
  <c r="AI80" i="3"/>
  <c r="AI81" i="3"/>
  <c r="AI82" i="3"/>
  <c r="AI83" i="3"/>
  <c r="AI78" i="3"/>
  <c r="AC78" i="3"/>
  <c r="W78" i="3"/>
  <c r="Q78" i="3"/>
  <c r="J58" i="3"/>
  <c r="J28" i="3"/>
  <c r="AD62" i="3"/>
  <c r="BC33" i="4"/>
  <c r="BH33" i="4"/>
  <c r="BF33" i="4"/>
  <c r="J11" i="3"/>
  <c r="J12" i="3"/>
  <c r="J13" i="3"/>
  <c r="I13" i="3" s="1"/>
  <c r="J14" i="3"/>
  <c r="J15" i="3"/>
  <c r="I15" i="3" s="1"/>
  <c r="J18" i="3"/>
  <c r="J19" i="3"/>
  <c r="J17" i="3"/>
  <c r="J21" i="3"/>
  <c r="J22" i="3"/>
  <c r="J23" i="3"/>
  <c r="I23" i="3" s="1"/>
  <c r="I20" i="3" s="1"/>
  <c r="L9" i="3"/>
  <c r="L75" i="3" s="1"/>
  <c r="M9" i="3"/>
  <c r="N9" i="3"/>
  <c r="O9" i="3"/>
  <c r="P9" i="3"/>
  <c r="Q9" i="3"/>
  <c r="S24" i="3"/>
  <c r="S35" i="3"/>
  <c r="S30" i="3"/>
  <c r="V24" i="3"/>
  <c r="V35" i="3"/>
  <c r="V30" i="3"/>
  <c r="Y24" i="3"/>
  <c r="Y35" i="3"/>
  <c r="AB24" i="3"/>
  <c r="AB35" i="3"/>
  <c r="AE24" i="3"/>
  <c r="AE35" i="3"/>
  <c r="AH24" i="3"/>
  <c r="K10" i="3"/>
  <c r="H11" i="3"/>
  <c r="I11" i="3"/>
  <c r="H12" i="3"/>
  <c r="I12" i="3"/>
  <c r="H13" i="3"/>
  <c r="H14" i="3"/>
  <c r="F15" i="3"/>
  <c r="H15" i="3"/>
  <c r="H16" i="3"/>
  <c r="I16" i="3"/>
  <c r="J16" i="3"/>
  <c r="H17" i="3"/>
  <c r="I17" i="3" s="1"/>
  <c r="H18" i="3"/>
  <c r="I18" i="3" s="1"/>
  <c r="H19" i="3"/>
  <c r="K20" i="3"/>
  <c r="K9" i="3" s="1"/>
  <c r="H21" i="3"/>
  <c r="I21" i="3"/>
  <c r="H22" i="3"/>
  <c r="F22" i="3"/>
  <c r="H23" i="3"/>
  <c r="E23" i="3"/>
  <c r="F23" i="3" s="1"/>
  <c r="J25" i="3"/>
  <c r="J27" i="3"/>
  <c r="K24" i="3"/>
  <c r="R24" i="3"/>
  <c r="T24" i="3"/>
  <c r="U24" i="3"/>
  <c r="W24" i="3"/>
  <c r="X24" i="3"/>
  <c r="Z24" i="3"/>
  <c r="AA24" i="3"/>
  <c r="AC24" i="3"/>
  <c r="AD24" i="3"/>
  <c r="AF24" i="3"/>
  <c r="AG24" i="3"/>
  <c r="AI24" i="3"/>
  <c r="H25" i="3"/>
  <c r="I25" i="3" s="1"/>
  <c r="E25" i="3"/>
  <c r="F25" i="3" s="1"/>
  <c r="H26" i="3"/>
  <c r="I26" i="3" s="1"/>
  <c r="J26" i="3"/>
  <c r="H27" i="3"/>
  <c r="H28" i="3"/>
  <c r="E28" i="3"/>
  <c r="F28" i="3" s="1"/>
  <c r="H29" i="3"/>
  <c r="E29" i="3" s="1"/>
  <c r="F29" i="3" s="1"/>
  <c r="J29" i="3"/>
  <c r="J31" i="3"/>
  <c r="K30" i="3"/>
  <c r="R30" i="3"/>
  <c r="T30" i="3"/>
  <c r="U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H31" i="3"/>
  <c r="H32" i="3"/>
  <c r="J32" i="3"/>
  <c r="J30" i="3" s="1"/>
  <c r="H33" i="3"/>
  <c r="E33" i="3"/>
  <c r="F33" i="3" s="1"/>
  <c r="I33" i="3"/>
  <c r="J33" i="3"/>
  <c r="J39" i="3"/>
  <c r="J43" i="3"/>
  <c r="J44" i="3"/>
  <c r="J45" i="3"/>
  <c r="J47" i="3"/>
  <c r="K35" i="3"/>
  <c r="R35" i="3"/>
  <c r="T35" i="3"/>
  <c r="U35" i="3"/>
  <c r="W35" i="3"/>
  <c r="X35" i="3"/>
  <c r="Z35" i="3"/>
  <c r="AA35" i="3"/>
  <c r="AC35" i="3"/>
  <c r="AD35" i="3"/>
  <c r="AF35" i="3"/>
  <c r="AG35" i="3"/>
  <c r="AH35" i="3"/>
  <c r="AI35" i="3"/>
  <c r="H36" i="3"/>
  <c r="E36" i="3"/>
  <c r="F36" i="3" s="1"/>
  <c r="I36" i="3"/>
  <c r="J36" i="3"/>
  <c r="H37" i="3"/>
  <c r="I37" i="3" s="1"/>
  <c r="J37" i="3"/>
  <c r="H38" i="3"/>
  <c r="E38" i="3"/>
  <c r="F38" i="3" s="1"/>
  <c r="I38" i="3"/>
  <c r="J38" i="3"/>
  <c r="H39" i="3"/>
  <c r="I39" i="3" s="1"/>
  <c r="H40" i="3"/>
  <c r="J40" i="3"/>
  <c r="H41" i="3"/>
  <c r="I41" i="3"/>
  <c r="J41" i="3"/>
  <c r="H42" i="3"/>
  <c r="J42" i="3"/>
  <c r="F43" i="3"/>
  <c r="H43" i="3"/>
  <c r="E43" i="3" s="1"/>
  <c r="I43" i="3"/>
  <c r="H44" i="3"/>
  <c r="I44" i="3"/>
  <c r="H45" i="3"/>
  <c r="E45" i="3" s="1"/>
  <c r="F45" i="3" s="1"/>
  <c r="I45" i="3"/>
  <c r="H46" i="3"/>
  <c r="E46" i="3" s="1"/>
  <c r="F46" i="3" s="1"/>
  <c r="J46" i="3"/>
  <c r="F47" i="3"/>
  <c r="H47" i="3"/>
  <c r="I47" i="3"/>
  <c r="F48" i="3"/>
  <c r="H48" i="3"/>
  <c r="E48" i="3" s="1"/>
  <c r="J48" i="3"/>
  <c r="I48" i="3" s="1"/>
  <c r="K50" i="3"/>
  <c r="R50" i="3"/>
  <c r="S50" i="3"/>
  <c r="T50" i="3"/>
  <c r="T49" i="3" s="1"/>
  <c r="T34" i="3" s="1"/>
  <c r="T9" i="3" s="1"/>
  <c r="U50" i="3"/>
  <c r="V50" i="3"/>
  <c r="W50" i="3"/>
  <c r="X50" i="3"/>
  <c r="Y50" i="3"/>
  <c r="Z50" i="3"/>
  <c r="Z49" i="3" s="1"/>
  <c r="Z34" i="3" s="1"/>
  <c r="Z9" i="3" s="1"/>
  <c r="AA50" i="3"/>
  <c r="AB50" i="3"/>
  <c r="AB49" i="3" s="1"/>
  <c r="AC50" i="3"/>
  <c r="AD50" i="3"/>
  <c r="AD49" i="3" s="1"/>
  <c r="AD34" i="3" s="1"/>
  <c r="AD9" i="3" s="1"/>
  <c r="AD75" i="3" s="1"/>
  <c r="AE50" i="3"/>
  <c r="AF50" i="3"/>
  <c r="AG50" i="3"/>
  <c r="AH50" i="3"/>
  <c r="AI50" i="3"/>
  <c r="E51" i="3"/>
  <c r="F51" i="3" s="1"/>
  <c r="H51" i="3"/>
  <c r="J51" i="3"/>
  <c r="H52" i="3"/>
  <c r="J52" i="3"/>
  <c r="J50" i="3" s="1"/>
  <c r="H53" i="3"/>
  <c r="I53" i="3"/>
  <c r="J53" i="3"/>
  <c r="H54" i="3"/>
  <c r="E54" i="3"/>
  <c r="F54" i="3" s="1"/>
  <c r="J54" i="3"/>
  <c r="I54" i="3" s="1"/>
  <c r="K57" i="3"/>
  <c r="R57" i="3"/>
  <c r="S57" i="3"/>
  <c r="S49" i="3" s="1"/>
  <c r="S34" i="3" s="1"/>
  <c r="S9" i="3" s="1"/>
  <c r="T57" i="3"/>
  <c r="U57" i="3"/>
  <c r="V57" i="3"/>
  <c r="W57" i="3"/>
  <c r="W49" i="3" s="1"/>
  <c r="W34" i="3" s="1"/>
  <c r="X57" i="3"/>
  <c r="Y57" i="3"/>
  <c r="Z57" i="3"/>
  <c r="AA57" i="3"/>
  <c r="AB57" i="3"/>
  <c r="AC57" i="3"/>
  <c r="AC49" i="3" s="1"/>
  <c r="AC34" i="3" s="1"/>
  <c r="AD57" i="3"/>
  <c r="AE57" i="3"/>
  <c r="AE49" i="3" s="1"/>
  <c r="AF57" i="3"/>
  <c r="AG57" i="3"/>
  <c r="AG49" i="3" s="1"/>
  <c r="AG34" i="3" s="1"/>
  <c r="AG9" i="3" s="1"/>
  <c r="AG75" i="3" s="1"/>
  <c r="AH57" i="3"/>
  <c r="AI57" i="3"/>
  <c r="AI49" i="3" s="1"/>
  <c r="H58" i="3"/>
  <c r="E58" i="3" s="1"/>
  <c r="F58" i="3" s="1"/>
  <c r="I58" i="3"/>
  <c r="H59" i="3"/>
  <c r="J59" i="3"/>
  <c r="J57" i="3" s="1"/>
  <c r="K62" i="3"/>
  <c r="R62" i="3"/>
  <c r="S62" i="3"/>
  <c r="T62" i="3"/>
  <c r="U62" i="3"/>
  <c r="V62" i="3"/>
  <c r="W62" i="3"/>
  <c r="X62" i="3"/>
  <c r="Y62" i="3"/>
  <c r="Z62" i="3"/>
  <c r="AA62" i="3"/>
  <c r="AB62" i="3"/>
  <c r="AC62" i="3"/>
  <c r="AE62" i="3"/>
  <c r="AF62" i="3"/>
  <c r="AG62" i="3"/>
  <c r="AH62" i="3"/>
  <c r="AI62" i="3"/>
  <c r="H63" i="3"/>
  <c r="J63" i="3"/>
  <c r="J62" i="3" s="1"/>
  <c r="H64" i="3"/>
  <c r="I64" i="3"/>
  <c r="J64" i="3"/>
  <c r="H65" i="3"/>
  <c r="I65" i="3" s="1"/>
  <c r="J65" i="3"/>
  <c r="K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H69" i="3"/>
  <c r="J69" i="3"/>
  <c r="H70" i="3"/>
  <c r="J70" i="3"/>
  <c r="O75" i="3"/>
  <c r="BC27" i="4"/>
  <c r="BD27" i="4"/>
  <c r="BF27" i="4"/>
  <c r="BH27" i="4"/>
  <c r="BC29" i="4"/>
  <c r="BD29" i="4"/>
  <c r="BF29" i="4"/>
  <c r="BH29" i="4"/>
  <c r="BC31" i="4"/>
  <c r="BD31" i="4"/>
  <c r="BF31" i="4"/>
  <c r="BH31" i="4"/>
  <c r="BE35" i="4"/>
  <c r="BF35" i="4"/>
  <c r="BG35" i="4"/>
  <c r="BH35" i="4"/>
  <c r="BI35" i="4"/>
  <c r="BJ35" i="4"/>
  <c r="BK35" i="4"/>
  <c r="BL35" i="4"/>
  <c r="BM35" i="4"/>
  <c r="E70" i="3"/>
  <c r="F70" i="3" s="1"/>
  <c r="E64" i="3"/>
  <c r="F64" i="3" s="1"/>
  <c r="H62" i="3"/>
  <c r="E62" i="3" s="1"/>
  <c r="F62" i="3" s="1"/>
  <c r="H57" i="3"/>
  <c r="E57" i="3" s="1"/>
  <c r="F57" i="3" s="1"/>
  <c r="E53" i="3"/>
  <c r="F53" i="3"/>
  <c r="AE34" i="3"/>
  <c r="AE9" i="3"/>
  <c r="F65" i="3"/>
  <c r="AB34" i="3"/>
  <c r="X49" i="3"/>
  <c r="X34" i="3" s="1"/>
  <c r="X9" i="3" s="1"/>
  <c r="X75" i="3" s="1"/>
  <c r="V49" i="3"/>
  <c r="V34" i="3" s="1"/>
  <c r="V9" i="3" s="1"/>
  <c r="R49" i="3"/>
  <c r="AI34" i="3"/>
  <c r="AI9" i="3" s="1"/>
  <c r="R34" i="3"/>
  <c r="R9" i="3" s="1"/>
  <c r="R75" i="3" s="1"/>
  <c r="E32" i="3"/>
  <c r="F32" i="3" s="1"/>
  <c r="E26" i="3"/>
  <c r="F26" i="3" s="1"/>
  <c r="H24" i="3"/>
  <c r="E24" i="3" s="1"/>
  <c r="E21" i="3"/>
  <c r="H20" i="3"/>
  <c r="E16" i="3"/>
  <c r="F16" i="3"/>
  <c r="E12" i="3"/>
  <c r="F12" i="3"/>
  <c r="I22" i="3"/>
  <c r="E41" i="3"/>
  <c r="F41" i="3" s="1"/>
  <c r="E39" i="3"/>
  <c r="F39" i="3" s="1"/>
  <c r="E69" i="3"/>
  <c r="F69" i="3" s="1"/>
  <c r="E44" i="3"/>
  <c r="F44" i="3" s="1"/>
  <c r="E31" i="3"/>
  <c r="F31" i="3" s="1"/>
  <c r="I31" i="3"/>
  <c r="I28" i="3"/>
  <c r="E19" i="3"/>
  <c r="F19" i="3" s="1"/>
  <c r="E17" i="3"/>
  <c r="F17" i="3" s="1"/>
  <c r="E13" i="3"/>
  <c r="F13" i="3" s="1"/>
  <c r="E11" i="3"/>
  <c r="F21" i="3"/>
  <c r="F11" i="3"/>
  <c r="F24" i="3" l="1"/>
  <c r="I24" i="3"/>
  <c r="J49" i="3"/>
  <c r="J68" i="3"/>
  <c r="E63" i="3"/>
  <c r="F63" i="3" s="1"/>
  <c r="I63" i="3"/>
  <c r="I62" i="3" s="1"/>
  <c r="F59" i="3"/>
  <c r="I59" i="3"/>
  <c r="AA49" i="3"/>
  <c r="AA34" i="3" s="1"/>
  <c r="AA9" i="3" s="1"/>
  <c r="AA75" i="3" s="1"/>
  <c r="Y49" i="3"/>
  <c r="Y34" i="3" s="1"/>
  <c r="U49" i="3"/>
  <c r="U34" i="3" s="1"/>
  <c r="U9" i="3" s="1"/>
  <c r="U75" i="3" s="1"/>
  <c r="K49" i="3"/>
  <c r="K34" i="3" s="1"/>
  <c r="E52" i="3"/>
  <c r="F52" i="3" s="1"/>
  <c r="I52" i="3"/>
  <c r="AF49" i="3"/>
  <c r="AF34" i="3" s="1"/>
  <c r="AF9" i="3" s="1"/>
  <c r="I27" i="3"/>
  <c r="E27" i="3"/>
  <c r="F27" i="3" s="1"/>
  <c r="F14" i="3"/>
  <c r="I14" i="3"/>
  <c r="I10" i="3" s="1"/>
  <c r="I9" i="3" s="1"/>
  <c r="J20" i="3"/>
  <c r="BD33" i="4"/>
  <c r="BC35" i="4"/>
  <c r="BD35" i="4" s="1"/>
  <c r="E20" i="3"/>
  <c r="F20" i="3" s="1"/>
  <c r="H10" i="3"/>
  <c r="H9" i="3" s="1"/>
  <c r="E18" i="3"/>
  <c r="F18" i="3" s="1"/>
  <c r="H35" i="3"/>
  <c r="E37" i="3"/>
  <c r="F37" i="3" s="1"/>
  <c r="I70" i="3"/>
  <c r="H68" i="3"/>
  <c r="E68" i="3" s="1"/>
  <c r="F68" i="3" s="1"/>
  <c r="I69" i="3"/>
  <c r="I68" i="3" s="1"/>
  <c r="I57" i="3"/>
  <c r="I51" i="3"/>
  <c r="I50" i="3" s="1"/>
  <c r="H50" i="3"/>
  <c r="AH49" i="3"/>
  <c r="AH34" i="3" s="1"/>
  <c r="I46" i="3"/>
  <c r="E42" i="3"/>
  <c r="F42" i="3" s="1"/>
  <c r="I42" i="3"/>
  <c r="E40" i="3"/>
  <c r="F40" i="3" s="1"/>
  <c r="I40" i="3"/>
  <c r="I35" i="3" s="1"/>
  <c r="J35" i="3"/>
  <c r="I32" i="3"/>
  <c r="I30" i="3" s="1"/>
  <c r="H30" i="3"/>
  <c r="I29" i="3"/>
  <c r="AC9" i="3"/>
  <c r="W9" i="3"/>
  <c r="J24" i="3"/>
  <c r="I19" i="3"/>
  <c r="AH9" i="3"/>
  <c r="AB9" i="3"/>
  <c r="Y9" i="3"/>
  <c r="J10" i="3"/>
  <c r="J9" i="3" s="1"/>
  <c r="U35" i="9"/>
  <c r="Y35" i="9"/>
  <c r="Y9" i="9" s="1"/>
  <c r="AC35" i="9"/>
  <c r="AG35" i="9"/>
  <c r="AG9" i="9" s="1"/>
  <c r="AG76" i="9" s="1"/>
  <c r="J10" i="9"/>
  <c r="J9" i="9" s="1"/>
  <c r="E19" i="9"/>
  <c r="F19" i="9" s="1"/>
  <c r="H10" i="9"/>
  <c r="H9" i="9" s="1"/>
  <c r="E11" i="9"/>
  <c r="I32" i="9"/>
  <c r="I38" i="9"/>
  <c r="I65" i="9"/>
  <c r="H25" i="9"/>
  <c r="E25" i="9" s="1"/>
  <c r="I26" i="9"/>
  <c r="I25" i="9" s="1"/>
  <c r="J25" i="9"/>
  <c r="E32" i="9"/>
  <c r="F32" i="9" s="1"/>
  <c r="I34" i="9"/>
  <c r="I42" i="9"/>
  <c r="H58" i="9"/>
  <c r="E58" i="9" s="1"/>
  <c r="F58" i="9" s="1"/>
  <c r="I24" i="9"/>
  <c r="I17" i="9"/>
  <c r="I18" i="9"/>
  <c r="I29" i="9"/>
  <c r="I30" i="9"/>
  <c r="J31" i="9"/>
  <c r="E38" i="9"/>
  <c r="F38" i="9" s="1"/>
  <c r="J36" i="9"/>
  <c r="I40" i="9"/>
  <c r="E42" i="9"/>
  <c r="F42" i="9" s="1"/>
  <c r="I45" i="9"/>
  <c r="I54" i="9"/>
  <c r="I55" i="9"/>
  <c r="I13" i="9"/>
  <c r="F17" i="9"/>
  <c r="I19" i="9"/>
  <c r="I20" i="9"/>
  <c r="I21" i="9"/>
  <c r="S9" i="9"/>
  <c r="U9" i="9"/>
  <c r="U76" i="9" s="1"/>
  <c r="W9" i="9"/>
  <c r="AA9" i="9"/>
  <c r="AA76" i="9" s="1"/>
  <c r="AC9" i="9"/>
  <c r="AE9" i="9"/>
  <c r="AI9" i="9"/>
  <c r="I27" i="9"/>
  <c r="I28" i="9"/>
  <c r="E29" i="9"/>
  <c r="F29" i="9" s="1"/>
  <c r="I47" i="9"/>
  <c r="F48" i="9"/>
  <c r="I52" i="9"/>
  <c r="I53" i="9"/>
  <c r="E54" i="9"/>
  <c r="F54" i="9" s="1"/>
  <c r="I59" i="9"/>
  <c r="I60" i="9"/>
  <c r="I64" i="9"/>
  <c r="E65" i="9"/>
  <c r="F65" i="9" s="1"/>
  <c r="J63" i="9"/>
  <c r="I70" i="9"/>
  <c r="I69" i="9" s="1"/>
  <c r="I71" i="9"/>
  <c r="K35" i="9"/>
  <c r="J50" i="9"/>
  <c r="J35" i="9" s="1"/>
  <c r="R35" i="9"/>
  <c r="R9" i="9" s="1"/>
  <c r="R76" i="9" s="1"/>
  <c r="T35" i="9"/>
  <c r="T9" i="9" s="1"/>
  <c r="V35" i="9"/>
  <c r="V9" i="9" s="1"/>
  <c r="X35" i="9"/>
  <c r="X9" i="9" s="1"/>
  <c r="X76" i="9" s="1"/>
  <c r="Z35" i="9"/>
  <c r="Z9" i="9" s="1"/>
  <c r="AB35" i="9"/>
  <c r="AB9" i="9" s="1"/>
  <c r="AD35" i="9"/>
  <c r="AD9" i="9" s="1"/>
  <c r="AD76" i="9" s="1"/>
  <c r="AF35" i="9"/>
  <c r="AF9" i="9" s="1"/>
  <c r="AH35" i="9"/>
  <c r="AH9" i="9" s="1"/>
  <c r="I15" i="9"/>
  <c r="I14" i="9"/>
  <c r="E13" i="9"/>
  <c r="F13" i="9" s="1"/>
  <c r="F14" i="9"/>
  <c r="F15" i="9"/>
  <c r="F18" i="9"/>
  <c r="E26" i="9"/>
  <c r="F26" i="9" s="1"/>
  <c r="E28" i="9"/>
  <c r="F28" i="9" s="1"/>
  <c r="E30" i="9"/>
  <c r="F30" i="9" s="1"/>
  <c r="I33" i="9"/>
  <c r="I31" i="9" s="1"/>
  <c r="H36" i="9"/>
  <c r="I37" i="9"/>
  <c r="I39" i="9"/>
  <c r="I41" i="9"/>
  <c r="I43" i="9"/>
  <c r="I44" i="9"/>
  <c r="E45" i="9"/>
  <c r="F45" i="9" s="1"/>
  <c r="I46" i="9"/>
  <c r="E47" i="9"/>
  <c r="F47" i="9" s="1"/>
  <c r="I49" i="9"/>
  <c r="H51" i="9"/>
  <c r="E53" i="9"/>
  <c r="F53" i="9" s="1"/>
  <c r="E55" i="9"/>
  <c r="F55" i="9" s="1"/>
  <c r="F60" i="9"/>
  <c r="E64" i="9"/>
  <c r="F64" i="9" s="1"/>
  <c r="I66" i="9"/>
  <c r="I63" i="9" s="1"/>
  <c r="H69" i="9"/>
  <c r="E69" i="9" s="1"/>
  <c r="F69" i="9" s="1"/>
  <c r="E71" i="9"/>
  <c r="F71" i="9" s="1"/>
  <c r="I51" i="9"/>
  <c r="I11" i="9"/>
  <c r="F21" i="9"/>
  <c r="F25" i="9"/>
  <c r="H31" i="9"/>
  <c r="E31" i="9" s="1"/>
  <c r="F31" i="9" s="1"/>
  <c r="H49" i="3" l="1"/>
  <c r="E50" i="3"/>
  <c r="E30" i="3"/>
  <c r="J34" i="3"/>
  <c r="I49" i="3"/>
  <c r="E35" i="3"/>
  <c r="F35" i="3" s="1"/>
  <c r="H34" i="3"/>
  <c r="E10" i="3"/>
  <c r="I10" i="9"/>
  <c r="I9" i="9" s="1"/>
  <c r="F24" i="9"/>
  <c r="E10" i="9"/>
  <c r="F11" i="9"/>
  <c r="I58" i="9"/>
  <c r="I50" i="9" s="1"/>
  <c r="F20" i="9"/>
  <c r="I36" i="9"/>
  <c r="H50" i="9"/>
  <c r="H35" i="9" s="1"/>
  <c r="E51" i="9"/>
  <c r="E36" i="9"/>
  <c r="F36" i="9" s="1"/>
  <c r="I34" i="3" l="1"/>
  <c r="E34" i="3"/>
  <c r="F34" i="3" s="1"/>
  <c r="H76" i="3"/>
  <c r="E49" i="3"/>
  <c r="F50" i="3"/>
  <c r="F49" i="3" s="1"/>
  <c r="F10" i="3"/>
  <c r="F9" i="3" s="1"/>
  <c r="E9" i="3"/>
  <c r="F30" i="3"/>
  <c r="F10" i="9"/>
  <c r="F9" i="9" s="1"/>
  <c r="E9" i="9"/>
  <c r="F51" i="9"/>
  <c r="F50" i="9" s="1"/>
  <c r="E50" i="9"/>
  <c r="I35" i="9"/>
  <c r="E35" i="9"/>
  <c r="H77" i="9"/>
  <c r="E76" i="3" l="1"/>
  <c r="F35" i="9"/>
  <c r="E77" i="9"/>
</calcChain>
</file>

<file path=xl/sharedStrings.xml><?xml version="1.0" encoding="utf-8"?>
<sst xmlns="http://schemas.openxmlformats.org/spreadsheetml/2006/main" count="754" uniqueCount="315">
  <si>
    <t>Индекс</t>
  </si>
  <si>
    <t>Название дисциплины</t>
  </si>
  <si>
    <t>Распределение    по семестрам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</si>
  <si>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</si>
  <si>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</si>
  <si>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</si>
  <si>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</si>
  <si>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</si>
  <si>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</si>
  <si>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3 курс</t>
  </si>
  <si>
    <t>Экзамены</t>
  </si>
  <si>
    <t>теоретическое обучение</t>
  </si>
  <si>
    <t>лаб. и практ. занятия</t>
  </si>
  <si>
    <t>курсовое проектирование</t>
  </si>
  <si>
    <t>1 сем</t>
  </si>
  <si>
    <t>2 сем</t>
  </si>
  <si>
    <t>3 сем</t>
  </si>
  <si>
    <t>4 сем</t>
  </si>
  <si>
    <t>5 сем</t>
  </si>
  <si>
    <t>6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</si>
  <si>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</si>
  <si>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</si>
  <si>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</si>
  <si>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</si>
  <si>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</si>
  <si>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</si>
  <si>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О.00</t>
  </si>
  <si>
    <t>Общеобразовательный цикл</t>
  </si>
  <si>
    <t>ОБД.</t>
  </si>
  <si>
    <t>Базовые общеобразовательные дисциплины</t>
  </si>
  <si>
    <t>ОДБ.01</t>
  </si>
  <si>
    <t xml:space="preserve">Русский язык 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</si>
  <si>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</si>
  <si>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</si>
  <si>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</si>
  <si>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</si>
  <si>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</si>
  <si>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</si>
  <si>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</si>
  <si>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</si>
  <si>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ОДБ.07</t>
  </si>
  <si>
    <t>ОДБ.08</t>
  </si>
  <si>
    <t>ОБЖ</t>
  </si>
  <si>
    <t>ОДБ.09</t>
  </si>
  <si>
    <t>Физическая культура</t>
  </si>
  <si>
    <t>ОДП.</t>
  </si>
  <si>
    <t>Профильные общеобразовательные дисциплины</t>
  </si>
  <si>
    <t>ОДП.01</t>
  </si>
  <si>
    <t>Математика</t>
  </si>
  <si>
    <t>ОДП.02</t>
  </si>
  <si>
    <t>Информатика и ИКТ</t>
  </si>
  <si>
    <t>ОДП.03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</si>
  <si>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</si>
  <si>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</si>
  <si>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</si>
  <si>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</si>
  <si>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</si>
  <si>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</si>
  <si>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</si>
  <si>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</si>
  <si>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Математические и общий естественнонаучный цикл</t>
  </si>
  <si>
    <t>ЕН.01</t>
  </si>
  <si>
    <t>ЕН.02</t>
  </si>
  <si>
    <t>ЕН.03</t>
  </si>
  <si>
    <t>П.00</t>
  </si>
  <si>
    <t>Профессиональный цикл</t>
  </si>
  <si>
    <t>ОП.00</t>
  </si>
  <si>
    <t>Общепрофессиональные дисциплины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</si>
  <si>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</si>
  <si>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</si>
  <si>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</si>
  <si>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</si>
  <si>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</si>
  <si>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</si>
  <si>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</si>
  <si>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</si>
  <si>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</si>
  <si>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</si>
  <si>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</si>
  <si>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</si>
  <si>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</si>
  <si>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</si>
  <si>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</si>
  <si>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</si>
  <si>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</si>
  <si>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</si>
  <si>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</si>
  <si>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</si>
  <si>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Итого</t>
  </si>
  <si>
    <t>дисциплин и МДК</t>
  </si>
  <si>
    <t>1. Программа базовой подготовки</t>
  </si>
  <si>
    <t xml:space="preserve">экзаменов (в т.ч. экзаменов квалификационных) </t>
  </si>
  <si>
    <t>1.2 Государственные экзамены (при их наличии) - нет</t>
  </si>
  <si>
    <t>дифф. зачётов</t>
  </si>
  <si>
    <t>наименования:    нет</t>
  </si>
  <si>
    <t>зачётов</t>
  </si>
  <si>
    <t>4 курс</t>
  </si>
  <si>
    <t>1. График учебного процесса по неделям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</si>
  <si>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</si>
  <si>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</si>
  <si>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</si>
  <si>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</si>
  <si>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</si>
  <si>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</si>
  <si>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</si>
  <si>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</si>
  <si>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</si>
  <si>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</si>
  <si>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</si>
  <si>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</si>
  <si>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</si>
  <si>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</si>
  <si>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</si>
  <si>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</si>
  <si>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</si>
  <si>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</si>
  <si>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</si>
  <si>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</si>
  <si>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</si>
  <si>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</si>
  <si>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</si>
  <si>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</si>
  <si>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</si>
  <si>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</si>
  <si>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</si>
  <si>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</si>
  <si>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</si>
  <si>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</si>
  <si>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</si>
  <si>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</si>
  <si>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</si>
  <si>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</si>
  <si>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</si>
  <si>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</si>
  <si>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</si>
  <si>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</si>
  <si>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</si>
  <si>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</si>
  <si>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</si>
  <si>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</si>
  <si>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</si>
  <si>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</si>
  <si>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</si>
  <si>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</si>
  <si>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</si>
  <si>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</si>
  <si>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</si>
  <si>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</si>
  <si>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Всего за год</t>
  </si>
  <si>
    <t>1 семестр</t>
  </si>
  <si>
    <t>2 семестр</t>
  </si>
  <si>
    <t>нед.</t>
  </si>
  <si>
    <t>час.</t>
  </si>
  <si>
    <t>I</t>
  </si>
  <si>
    <t>II</t>
  </si>
  <si>
    <t>::</t>
  </si>
  <si>
    <t>=</t>
  </si>
  <si>
    <t>0</t>
  </si>
  <si>
    <t>III</t>
  </si>
  <si>
    <t>IV</t>
  </si>
  <si>
    <t>8</t>
  </si>
  <si>
    <t>X</t>
  </si>
  <si>
    <t>: :</t>
  </si>
  <si>
    <t xml:space="preserve"> теоретическое обучение</t>
  </si>
  <si>
    <t>промежуточная аттестация</t>
  </si>
  <si>
    <t>каникулярное время</t>
  </si>
  <si>
    <t>Государственная (итоговая) аттестация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</si>
  <si>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</si>
  <si>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</si>
  <si>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</si>
  <si>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</si>
  <si>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</si>
  <si>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</si>
  <si>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 xml:space="preserve"> Государственная (итоговая) аттестация, нед.</t>
  </si>
  <si>
    <t>МДК.01.02</t>
  </si>
  <si>
    <t>МДК.03.02</t>
  </si>
  <si>
    <r>
      <t>Консультации</t>
    </r>
    <r>
      <rPr>
        <sz val="10"/>
        <rFont val="Arial"/>
        <family val="2"/>
        <charset val="204"/>
      </rPr>
      <t xml:space="preserve"> на учебную группу по 100 часов в год (всего  400 часов)</t>
    </r>
  </si>
  <si>
    <t>Химия</t>
  </si>
  <si>
    <t>Биология</t>
  </si>
  <si>
    <t>Физика</t>
  </si>
  <si>
    <t>Элементы высшей математики</t>
  </si>
  <si>
    <t>Элементы математической логики</t>
  </si>
  <si>
    <t>Теория вероятностей и математическая статистика</t>
  </si>
  <si>
    <t>Операционные системы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</si>
  <si>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</si>
  <si>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</si>
  <si>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</si>
  <si>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</si>
  <si>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</si>
  <si>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</si>
  <si>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</si>
  <si>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</si>
  <si>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</si>
  <si>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</si>
  <si>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</si>
  <si>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</si>
  <si>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</si>
  <si>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</si>
  <si>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</si>
  <si>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Теория алгоритмов</t>
  </si>
  <si>
    <t>Разработка программных модулей программного обеспечения для компьютерных систем</t>
  </si>
  <si>
    <t>Системное программирование</t>
  </si>
  <si>
    <t>Прикладное программирование</t>
  </si>
  <si>
    <t>Разработка и администрирование баз данных</t>
  </si>
  <si>
    <t>Инфокоммуникационные системы и сети</t>
  </si>
  <si>
    <t>Технология разработки и защиты баз данных</t>
  </si>
  <si>
    <t>Участие в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</si>
  <si>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</si>
  <si>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</si>
  <si>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МДК.03.03</t>
  </si>
  <si>
    <t>Документирование и сертификация</t>
  </si>
  <si>
    <t>МДК.04.02</t>
  </si>
  <si>
    <t>Технологии публикации  цифровой мультимедийной информации</t>
  </si>
  <si>
    <t>ОГСЭ.05</t>
  </si>
  <si>
    <t>Программирование в 1С</t>
  </si>
  <si>
    <t>УП.04</t>
  </si>
  <si>
    <t>ПП.04</t>
  </si>
  <si>
    <t>Информационные системы в экономике</t>
  </si>
  <si>
    <t>Технологии создания и обработки  цифровой мультимедийной информации</t>
  </si>
  <si>
    <t>ОП.11</t>
  </si>
  <si>
    <t>ОП.12</t>
  </si>
  <si>
    <t>Математические методы</t>
  </si>
  <si>
    <t>МДК.01.03</t>
  </si>
  <si>
    <t>Пакеты прикладных программ</t>
  </si>
  <si>
    <t>Утверждаю</t>
  </si>
  <si>
    <t>Директор ГБОУ СПО"Тверской 
промышленно-экономический колледж</t>
  </si>
  <si>
    <t>__________________ А. А. Курилова</t>
  </si>
  <si>
    <t>УЧЕБНЫЙ ПЛАН</t>
  </si>
  <si>
    <t xml:space="preserve">основной профессиональной образовательной программы </t>
  </si>
  <si>
    <t>"_____"______________20        г.</t>
  </si>
  <si>
    <t>среднего профессионального образования</t>
  </si>
  <si>
    <t>Тверского промышленно-экономического колледжа</t>
  </si>
  <si>
    <t xml:space="preserve">по специальности среднего профессионального образования </t>
  </si>
  <si>
    <t xml:space="preserve">по программе базовой подготовки 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</si>
  <si>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</si>
  <si>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</si>
  <si>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профессионального образования:</t>
  </si>
  <si>
    <t>230115 Программирование в компьютерных системах</t>
  </si>
  <si>
    <r>
      <t xml:space="preserve">Квалификация: </t>
    </r>
    <r>
      <rPr>
        <b/>
        <u/>
        <sz val="14"/>
        <rFont val="Times New Roman"/>
        <family val="1"/>
        <charset val="204"/>
      </rPr>
      <t>Техник - программист</t>
    </r>
  </si>
  <si>
    <r>
      <t xml:space="preserve">Нормативный срок освоения ОПОП </t>
    </r>
    <r>
      <rPr>
        <u/>
        <sz val="14"/>
        <rFont val="Times New Roman"/>
        <family val="1"/>
        <charset val="204"/>
      </rPr>
      <t xml:space="preserve">- </t>
    </r>
    <r>
      <rPr>
        <b/>
        <u/>
        <sz val="14"/>
        <rFont val="Times New Roman"/>
        <family val="1"/>
        <charset val="204"/>
      </rPr>
      <t>3 г.10 мес.</t>
    </r>
  </si>
  <si>
    <t>технический</t>
  </si>
  <si>
    <t>2.Сводные данные по бюджету времени</t>
  </si>
  <si>
    <t>3. План учебного процесса</t>
  </si>
  <si>
    <t xml:space="preserve">Основы экономики </t>
  </si>
  <si>
    <t>Психология и этика деловых отношений</t>
  </si>
  <si>
    <t>9</t>
  </si>
  <si>
    <t>13</t>
  </si>
  <si>
    <t>16</t>
  </si>
  <si>
    <t>18</t>
  </si>
  <si>
    <t>ОП.13</t>
  </si>
  <si>
    <t>7 сем</t>
  </si>
  <si>
    <t>8 сем</t>
  </si>
  <si>
    <t>Информационная безопасность</t>
  </si>
  <si>
    <t>МДК.01.04</t>
  </si>
  <si>
    <t>Обьектно-ориентированное программирование</t>
  </si>
  <si>
    <r>
      <t xml:space="preserve"> , </t>
    </r>
    <r>
      <rPr>
        <sz val="10"/>
        <rFont val="Arial Cyr"/>
        <charset val="204"/>
      </rPr>
      <t xml:space="preserve">  ,  Э (2)</t>
    </r>
  </si>
  <si>
    <r>
      <t xml:space="preserve"> , </t>
    </r>
    <r>
      <rPr>
        <sz val="10"/>
        <rFont val="Arial Cyr"/>
        <charset val="204"/>
      </rPr>
      <t xml:space="preserve">  ,  Э (4)</t>
    </r>
  </si>
  <si>
    <t>12</t>
  </si>
  <si>
    <t xml:space="preserve"> ,  ДЗ(2),  </t>
  </si>
  <si>
    <t xml:space="preserve"> ,  ДЗ(5),  </t>
  </si>
  <si>
    <t xml:space="preserve"> ,  ДЗ(3),  </t>
  </si>
  <si>
    <t xml:space="preserve"> ,  ДЗ(8),  </t>
  </si>
  <si>
    <t> ,  , Э (5)</t>
  </si>
  <si>
    <t xml:space="preserve"> ,  ДЗ(4),  </t>
  </si>
  <si>
    <r>
      <t xml:space="preserve"> , </t>
    </r>
    <r>
      <rPr>
        <sz val="10"/>
        <rFont val="Arial Cyr"/>
        <charset val="204"/>
      </rPr>
      <t xml:space="preserve">  ,  Э (3)</t>
    </r>
  </si>
  <si>
    <t xml:space="preserve"> ,  ДЗ(6),  </t>
  </si>
  <si>
    <r>
      <t xml:space="preserve"> , </t>
    </r>
    <r>
      <rPr>
        <sz val="10"/>
        <rFont val="Arial Cyr"/>
        <charset val="204"/>
      </rPr>
      <t xml:space="preserve">  ,  Э (6)</t>
    </r>
  </si>
  <si>
    <r>
      <t xml:space="preserve"> , </t>
    </r>
    <r>
      <rPr>
        <sz val="10"/>
        <rFont val="Arial Cyr"/>
        <charset val="204"/>
      </rPr>
      <t xml:space="preserve">  ,  Э (8)</t>
    </r>
  </si>
  <si>
    <t>Э(к)-(6)</t>
  </si>
  <si>
    <t>Э(к)-(8)</t>
  </si>
  <si>
    <t>Э(к)-(7)</t>
  </si>
  <si>
    <t xml:space="preserve"> ,  ДЗ(7),  </t>
  </si>
  <si>
    <t>учебной практики (нед.)</t>
  </si>
  <si>
    <t>производственной практики (нед.)</t>
  </si>
  <si>
    <t>преддипломные практики (нед.)</t>
  </si>
  <si>
    <t>17</t>
  </si>
  <si>
    <t>22</t>
  </si>
  <si>
    <t>ПДП</t>
  </si>
  <si>
    <t xml:space="preserve">Преддипломная практика </t>
  </si>
  <si>
    <t>ГИА</t>
  </si>
  <si>
    <t>6 нед.</t>
  </si>
  <si>
    <t>Государственная итоговая аттестация</t>
  </si>
  <si>
    <r>
      <t xml:space="preserve"> , </t>
    </r>
    <r>
      <rPr>
        <sz val="10"/>
        <rFont val="Arial Cyr"/>
        <charset val="204"/>
      </rPr>
      <t xml:space="preserve">  ,  Э (5)</t>
    </r>
  </si>
  <si>
    <t>Выполнение работ по одной или нескольким профессиям рабочих, должностям служащих 
(Оператор электронно-вычислительных машин)</t>
  </si>
  <si>
    <t xml:space="preserve">З ,  ДЗ(2),  </t>
  </si>
  <si>
    <t xml:space="preserve">З ,  ДЗ(8),  </t>
  </si>
  <si>
    <t xml:space="preserve">итого за год </t>
  </si>
  <si>
    <t>начало подготовки - 2011 г.</t>
  </si>
  <si>
    <t xml:space="preserve">     наименования:    нет</t>
  </si>
  <si>
    <t>Государственная (итоговая) аттестация  (6 нед.)</t>
  </si>
  <si>
    <t>Обществознание (вкючая экономику и право)</t>
  </si>
  <si>
    <t>1.1 Выпускная квалификационная работа в форме:
                                                         дипломной работы.
Выполнение дипломной работы с 18.05 по 14.06  (всего 4 нед.)
Защита дипломной работы с 15.06 по 28.06 (всего 2 нед.)</t>
  </si>
  <si>
    <t>Математический и общий естественнонаучный цикл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</si>
  <si>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</si>
  <si>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</si>
  <si>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</si>
  <si>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</si>
  <si>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</si>
  <si>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</si>
  <si>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</si>
  <si>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</si>
  <si>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</si>
  <si>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</si>
  <si>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</si>
  <si>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 xml:space="preserve">Информатика </t>
  </si>
  <si>
    <t>Обществознание (включая экономику и право)</t>
  </si>
  <si>
    <t>Общеобразовательные учебные дисциплины</t>
  </si>
  <si>
    <t>ОУД.12</t>
  </si>
  <si>
    <t>ОУД.13</t>
  </si>
  <si>
    <t>География</t>
  </si>
  <si>
    <t xml:space="preserve"> ,  ДЗ(1),  </t>
  </si>
  <si>
    <t>Русский язык</t>
  </si>
  <si>
    <t>ОУД.14</t>
  </si>
  <si>
    <t>Астрономия</t>
  </si>
  <si>
    <t>Консультации  из расчета 4 часа на одного обучающегося на каждый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</si>
</sst>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7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1"/>
      <name val="Arial"/>
      <family val="2"/>
      <charset val="204"/>
    </font>
    <font>
      <sz val="8"/>
      <color indexed="49"/>
      <name val="Arial"/>
      <family val="2"/>
      <charset val="204"/>
    </font>
    <font>
      <sz val="10"/>
      <color indexed="49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22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9">
    <xf numFmtId="0" fontId="0" fillId="0" borderId="0" xfId="0"/>
    <xf numFmtId="0" fontId="2" fillId="0" borderId="1" xfId="0" applyNumberFormat="1" applyFont="1" applyBorder="1" applyAlignment="1" applyProtection="1">
      <alignment horizontal="center" vertical="top" wrapText="1"/>
      <protection hidden="1"/>
    </xf>
    <xf numFmtId="1" fontId="2" fillId="0" borderId="2" xfId="0" applyNumberFormat="1" applyFont="1" applyBorder="1" applyAlignment="1" applyProtection="1">
      <alignment horizontal="center" textRotation="90" wrapText="1"/>
      <protection hidden="1"/>
    </xf>
    <xf numFmtId="1" fontId="3" fillId="0" borderId="2" xfId="0" applyNumberFormat="1" applyFont="1" applyBorder="1" applyAlignment="1" applyProtection="1">
      <alignment horizontal="center" textRotation="90" wrapText="1"/>
      <protection hidden="1"/>
    </xf>
    <xf numFmtId="49" fontId="2" fillId="0" borderId="3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0" fillId="0" borderId="4" xfId="0" applyBorder="1"/>
    <xf numFmtId="49" fontId="4" fillId="0" borderId="5" xfId="0" applyNumberFormat="1" applyFont="1" applyBorder="1" applyAlignment="1" applyProtection="1">
      <alignment horizontal="center" vertical="center"/>
      <protection hidden="1"/>
    </xf>
    <xf numFmtId="49" fontId="5" fillId="0" borderId="5" xfId="0" applyNumberFormat="1" applyFont="1" applyBorder="1" applyAlignment="1" applyProtection="1">
      <alignment horizontal="center" vertical="center"/>
      <protection hidden="1"/>
    </xf>
    <xf numFmtId="49" fontId="6" fillId="2" borderId="6" xfId="0" applyNumberFormat="1" applyFont="1" applyFill="1" applyBorder="1" applyAlignment="1" applyProtection="1">
      <alignment horizontal="left" vertical="top" wrapText="1"/>
    </xf>
    <xf numFmtId="49" fontId="6" fillId="2" borderId="7" xfId="0" applyNumberFormat="1" applyFont="1" applyFill="1" applyBorder="1" applyAlignment="1" applyProtection="1">
      <alignment horizontal="left" vertical="top" wrapText="1"/>
    </xf>
    <xf numFmtId="49" fontId="6" fillId="2" borderId="8" xfId="0" applyNumberFormat="1" applyFont="1" applyFill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49" fontId="6" fillId="2" borderId="9" xfId="0" applyNumberFormat="1" applyFont="1" applyFill="1" applyBorder="1" applyAlignment="1" applyProtection="1">
      <alignment horizontal="left" vertical="top" wrapText="1"/>
    </xf>
    <xf numFmtId="49" fontId="6" fillId="2" borderId="10" xfId="0" applyNumberFormat="1" applyFont="1" applyFill="1" applyBorder="1" applyAlignment="1" applyProtection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center"/>
      <protection hidden="1"/>
    </xf>
    <xf numFmtId="49" fontId="6" fillId="2" borderId="12" xfId="0" applyNumberFormat="1" applyFont="1" applyFill="1" applyBorder="1" applyAlignment="1" applyProtection="1">
      <alignment horizontal="left" vertical="top" wrapText="1"/>
    </xf>
    <xf numFmtId="49" fontId="2" fillId="3" borderId="13" xfId="0" applyNumberFormat="1" applyFont="1" applyFill="1" applyBorder="1" applyAlignment="1" applyProtection="1">
      <alignment horizontal="left" vertical="center"/>
      <protection hidden="1"/>
    </xf>
    <xf numFmtId="49" fontId="4" fillId="0" borderId="14" xfId="0" applyNumberFormat="1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49" fontId="6" fillId="2" borderId="16" xfId="0" applyNumberFormat="1" applyFont="1" applyFill="1" applyBorder="1" applyAlignment="1" applyProtection="1">
      <alignment horizontal="left" vertical="top" wrapText="1"/>
    </xf>
    <xf numFmtId="49" fontId="4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 wrapText="1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0" fillId="3" borderId="10" xfId="0" applyFill="1" applyBorder="1"/>
    <xf numFmtId="0" fontId="0" fillId="0" borderId="10" xfId="0" applyBorder="1"/>
    <xf numFmtId="49" fontId="2" fillId="0" borderId="15" xfId="0" applyNumberFormat="1" applyFont="1" applyBorder="1" applyAlignment="1" applyProtection="1">
      <alignment horizontal="left" wrapText="1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0" fontId="0" fillId="4" borderId="1" xfId="0" applyFill="1" applyBorder="1"/>
    <xf numFmtId="0" fontId="0" fillId="4" borderId="10" xfId="0" applyFill="1" applyBorder="1"/>
    <xf numFmtId="0" fontId="0" fillId="0" borderId="19" xfId="0" applyBorder="1"/>
    <xf numFmtId="0" fontId="0" fillId="3" borderId="19" xfId="0" applyFill="1" applyBorder="1"/>
    <xf numFmtId="0" fontId="0" fillId="4" borderId="19" xfId="0" applyFill="1" applyBorder="1"/>
    <xf numFmtId="0" fontId="0" fillId="0" borderId="9" xfId="0" applyBorder="1"/>
    <xf numFmtId="0" fontId="0" fillId="4" borderId="20" xfId="0" applyFill="1" applyBorder="1"/>
    <xf numFmtId="0" fontId="0" fillId="3" borderId="9" xfId="0" applyFill="1" applyBorder="1"/>
    <xf numFmtId="0" fontId="0" fillId="4" borderId="9" xfId="0" applyFill="1" applyBorder="1"/>
    <xf numFmtId="49" fontId="4" fillId="0" borderId="21" xfId="0" applyNumberFormat="1" applyFont="1" applyFill="1" applyBorder="1" applyAlignment="1" applyProtection="1">
      <alignment horizontal="left" vertical="center"/>
      <protection hidden="1"/>
    </xf>
    <xf numFmtId="0" fontId="0" fillId="4" borderId="22" xfId="0" applyFill="1" applyBorder="1"/>
    <xf numFmtId="0" fontId="0" fillId="4" borderId="23" xfId="0" applyFill="1" applyBorder="1"/>
    <xf numFmtId="0" fontId="0" fillId="0" borderId="12" xfId="0" applyBorder="1"/>
    <xf numFmtId="0" fontId="0" fillId="3" borderId="12" xfId="0" applyFill="1" applyBorder="1"/>
    <xf numFmtId="0" fontId="0" fillId="4" borderId="12" xfId="0" applyFill="1" applyBorder="1"/>
    <xf numFmtId="49" fontId="2" fillId="3" borderId="24" xfId="0" applyNumberFormat="1" applyFont="1" applyFill="1" applyBorder="1" applyAlignment="1" applyProtection="1">
      <alignment horizontal="left" vertical="center"/>
      <protection hidden="1"/>
    </xf>
    <xf numFmtId="0" fontId="0" fillId="0" borderId="2" xfId="0" applyBorder="1"/>
    <xf numFmtId="0" fontId="0" fillId="4" borderId="25" xfId="0" applyFill="1" applyBorder="1"/>
    <xf numFmtId="0" fontId="0" fillId="3" borderId="2" xfId="0" applyFill="1" applyBorder="1"/>
    <xf numFmtId="0" fontId="0" fillId="4" borderId="2" xfId="0" applyFill="1" applyBorder="1"/>
    <xf numFmtId="1" fontId="2" fillId="0" borderId="26" xfId="0" applyNumberFormat="1" applyFont="1" applyBorder="1" applyAlignment="1" applyProtection="1">
      <alignment horizontal="center" textRotation="90" wrapText="1"/>
      <protection hidden="1"/>
    </xf>
    <xf numFmtId="0" fontId="0" fillId="3" borderId="1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6" xfId="0" applyFill="1" applyBorder="1"/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9" xfId="0" applyFill="1" applyBorder="1"/>
    <xf numFmtId="0" fontId="9" fillId="3" borderId="23" xfId="0" applyFont="1" applyFill="1" applyBorder="1"/>
    <xf numFmtId="0" fontId="9" fillId="4" borderId="23" xfId="0" applyFont="1" applyFill="1" applyBorder="1"/>
    <xf numFmtId="0" fontId="9" fillId="3" borderId="15" xfId="0" applyFont="1" applyFill="1" applyBorder="1"/>
    <xf numFmtId="49" fontId="4" fillId="0" borderId="23" xfId="0" applyNumberFormat="1" applyFont="1" applyFill="1" applyBorder="1" applyAlignment="1" applyProtection="1">
      <alignment horizontal="left" vertical="top" wrapText="1"/>
    </xf>
    <xf numFmtId="49" fontId="2" fillId="5" borderId="10" xfId="0" applyNumberFormat="1" applyFont="1" applyFill="1" applyBorder="1" applyAlignment="1" applyProtection="1">
      <alignment horizontal="left" vertical="top" wrapText="1"/>
    </xf>
    <xf numFmtId="49" fontId="2" fillId="5" borderId="2" xfId="0" applyNumberFormat="1" applyFont="1" applyFill="1" applyBorder="1" applyAlignment="1" applyProtection="1">
      <alignment horizontal="left" vertical="top" wrapText="1"/>
    </xf>
    <xf numFmtId="0" fontId="8" fillId="3" borderId="23" xfId="0" applyFont="1" applyFill="1" applyBorder="1"/>
    <xf numFmtId="0" fontId="8" fillId="4" borderId="23" xfId="0" applyFont="1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0" xfId="0" applyFill="1"/>
    <xf numFmtId="0" fontId="0" fillId="0" borderId="0" xfId="0" applyFill="1" applyBorder="1"/>
    <xf numFmtId="0" fontId="0" fillId="5" borderId="10" xfId="0" applyFill="1" applyBorder="1"/>
    <xf numFmtId="0" fontId="0" fillId="2" borderId="12" xfId="0" applyFill="1" applyBorder="1"/>
    <xf numFmtId="49" fontId="5" fillId="3" borderId="27" xfId="0" applyNumberFormat="1" applyFont="1" applyFill="1" applyBorder="1" applyAlignment="1" applyProtection="1">
      <alignment horizontal="left" vertical="center"/>
      <protection hidden="1"/>
    </xf>
    <xf numFmtId="49" fontId="5" fillId="6" borderId="28" xfId="0" applyNumberFormat="1" applyFont="1" applyFill="1" applyBorder="1" applyAlignment="1" applyProtection="1">
      <alignment horizontal="left" vertical="top" wrapText="1"/>
      <protection hidden="1"/>
    </xf>
    <xf numFmtId="0" fontId="8" fillId="7" borderId="23" xfId="0" applyFont="1" applyFill="1" applyBorder="1"/>
    <xf numFmtId="0" fontId="8" fillId="4" borderId="22" xfId="0" applyFont="1" applyFill="1" applyBorder="1"/>
    <xf numFmtId="0" fontId="8" fillId="3" borderId="15" xfId="0" applyFont="1" applyFill="1" applyBorder="1"/>
    <xf numFmtId="0" fontId="9" fillId="4" borderId="22" xfId="0" applyFont="1" applyFill="1" applyBorder="1"/>
    <xf numFmtId="0" fontId="13" fillId="4" borderId="22" xfId="0" applyFont="1" applyFill="1" applyBorder="1"/>
    <xf numFmtId="0" fontId="13" fillId="3" borderId="23" xfId="0" applyFont="1" applyFill="1" applyBorder="1"/>
    <xf numFmtId="0" fontId="13" fillId="4" borderId="23" xfId="0" applyFont="1" applyFill="1" applyBorder="1"/>
    <xf numFmtId="0" fontId="0" fillId="8" borderId="9" xfId="0" applyFill="1" applyBorder="1"/>
    <xf numFmtId="49" fontId="5" fillId="0" borderId="3" xfId="0" applyNumberFormat="1" applyFont="1" applyFill="1" applyBorder="1" applyAlignment="1" applyProtection="1">
      <alignment horizontal="left" vertical="center"/>
      <protection hidden="1"/>
    </xf>
    <xf numFmtId="49" fontId="5" fillId="0" borderId="23" xfId="0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/>
    <xf numFmtId="49" fontId="5" fillId="7" borderId="3" xfId="0" applyNumberFormat="1" applyFont="1" applyFill="1" applyBorder="1" applyAlignment="1" applyProtection="1">
      <alignment horizontal="left" vertical="center"/>
    </xf>
    <xf numFmtId="0" fontId="5" fillId="7" borderId="2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3" xfId="0" applyNumberFormat="1" applyFont="1" applyFill="1" applyBorder="1" applyAlignment="1" applyProtection="1">
      <alignment horizontal="left" vertical="center"/>
    </xf>
    <xf numFmtId="0" fontId="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5" borderId="2" xfId="0" applyFill="1" applyBorder="1"/>
    <xf numFmtId="1" fontId="9" fillId="3" borderId="23" xfId="0" applyNumberFormat="1" applyFont="1" applyFill="1" applyBorder="1"/>
    <xf numFmtId="1" fontId="8" fillId="3" borderId="23" xfId="0" applyNumberFormat="1" applyFont="1" applyFill="1" applyBorder="1"/>
    <xf numFmtId="0" fontId="15" fillId="7" borderId="23" xfId="0" applyFont="1" applyFill="1" applyBorder="1"/>
    <xf numFmtId="0" fontId="16" fillId="7" borderId="23" xfId="0" applyFont="1" applyFill="1" applyBorder="1"/>
    <xf numFmtId="0" fontId="0" fillId="0" borderId="2" xfId="0" applyFill="1" applyBorder="1"/>
    <xf numFmtId="0" fontId="0" fillId="0" borderId="0" xfId="0" applyBorder="1" applyAlignment="1">
      <alignment horizontal="left" wrapText="1"/>
    </xf>
    <xf numFmtId="1" fontId="15" fillId="7" borderId="23" xfId="0" applyNumberFormat="1" applyFont="1" applyFill="1" applyBorder="1"/>
    <xf numFmtId="0" fontId="0" fillId="2" borderId="30" xfId="0" applyFill="1" applyBorder="1"/>
    <xf numFmtId="0" fontId="0" fillId="5" borderId="1" xfId="0" applyFill="1" applyBorder="1"/>
    <xf numFmtId="0" fontId="0" fillId="0" borderId="31" xfId="0" applyFill="1" applyBorder="1"/>
    <xf numFmtId="49" fontId="6" fillId="2" borderId="32" xfId="0" applyNumberFormat="1" applyFont="1" applyFill="1" applyBorder="1" applyAlignment="1" applyProtection="1">
      <alignment horizontal="left" vertical="top" wrapText="1"/>
    </xf>
    <xf numFmtId="0" fontId="0" fillId="0" borderId="30" xfId="0" applyBorder="1"/>
    <xf numFmtId="0" fontId="0" fillId="0" borderId="20" xfId="0" applyBorder="1"/>
    <xf numFmtId="0" fontId="0" fillId="0" borderId="1" xfId="0" applyBorder="1"/>
    <xf numFmtId="0" fontId="0" fillId="0" borderId="33" xfId="0" applyBorder="1"/>
    <xf numFmtId="49" fontId="2" fillId="5" borderId="32" xfId="0" applyNumberFormat="1" applyFont="1" applyFill="1" applyBorder="1" applyAlignment="1" applyProtection="1">
      <alignment horizontal="left" vertical="top" wrapText="1"/>
    </xf>
    <xf numFmtId="49" fontId="2" fillId="5" borderId="34" xfId="0" applyNumberFormat="1" applyFont="1" applyFill="1" applyBorder="1" applyAlignment="1" applyProtection="1">
      <alignment horizontal="left" vertical="top" wrapText="1"/>
    </xf>
    <xf numFmtId="0" fontId="0" fillId="0" borderId="25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49" fontId="23" fillId="0" borderId="10" xfId="0" applyNumberFormat="1" applyFont="1" applyBorder="1" applyAlignment="1" applyProtection="1">
      <alignment horizontal="center" vertical="center" shrinkToFit="1"/>
      <protection hidden="1"/>
    </xf>
    <xf numFmtId="49" fontId="23" fillId="0" borderId="7" xfId="0" applyNumberFormat="1" applyFont="1" applyBorder="1" applyAlignment="1" applyProtection="1">
      <alignment horizontal="center" vertical="center" shrinkToFit="1"/>
      <protection hidden="1"/>
    </xf>
    <xf numFmtId="1" fontId="23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13" fillId="3" borderId="15" xfId="0" applyFont="1" applyFill="1" applyBorder="1"/>
    <xf numFmtId="0" fontId="13" fillId="3" borderId="22" xfId="0" applyFont="1" applyFill="1" applyBorder="1"/>
    <xf numFmtId="1" fontId="9" fillId="3" borderId="22" xfId="0" applyNumberFormat="1" applyFont="1" applyFill="1" applyBorder="1"/>
    <xf numFmtId="49" fontId="19" fillId="2" borderId="19" xfId="0" applyNumberFormat="1" applyFont="1" applyFill="1" applyBorder="1" applyAlignment="1" applyProtection="1">
      <alignment vertical="center"/>
    </xf>
    <xf numFmtId="49" fontId="19" fillId="2" borderId="9" xfId="0" applyNumberFormat="1" applyFont="1" applyFill="1" applyBorder="1" applyAlignment="1" applyProtection="1">
      <alignment vertical="center"/>
    </xf>
    <xf numFmtId="0" fontId="7" fillId="3" borderId="23" xfId="0" applyFont="1" applyFill="1" applyBorder="1"/>
    <xf numFmtId="0" fontId="0" fillId="0" borderId="0" xfId="0" applyAlignment="1">
      <alignment horizontal="left"/>
    </xf>
    <xf numFmtId="0" fontId="0" fillId="7" borderId="22" xfId="0" applyFill="1" applyBorder="1"/>
    <xf numFmtId="0" fontId="0" fillId="0" borderId="25" xfId="0" applyFill="1" applyBorder="1"/>
    <xf numFmtId="0" fontId="0" fillId="2" borderId="35" xfId="0" applyFill="1" applyBorder="1"/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7" borderId="15" xfId="0" applyFill="1" applyBorder="1"/>
    <xf numFmtId="0" fontId="15" fillId="7" borderId="22" xfId="0" applyFont="1" applyFill="1" applyBorder="1"/>
    <xf numFmtId="0" fontId="11" fillId="0" borderId="9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12" xfId="0" applyFont="1" applyBorder="1"/>
    <xf numFmtId="0" fontId="1" fillId="2" borderId="12" xfId="0" applyFont="1" applyFill="1" applyBorder="1"/>
    <xf numFmtId="0" fontId="1" fillId="2" borderId="10" xfId="0" applyFont="1" applyFill="1" applyBorder="1"/>
    <xf numFmtId="0" fontId="1" fillId="2" borderId="2" xfId="0" applyFont="1" applyFill="1" applyBorder="1"/>
    <xf numFmtId="0" fontId="1" fillId="2" borderId="20" xfId="0" applyFont="1" applyFill="1" applyBorder="1"/>
    <xf numFmtId="0" fontId="1" fillId="2" borderId="9" xfId="0" applyFont="1" applyFill="1" applyBorder="1"/>
    <xf numFmtId="0" fontId="1" fillId="2" borderId="1" xfId="0" applyFont="1" applyFill="1" applyBorder="1"/>
    <xf numFmtId="0" fontId="0" fillId="4" borderId="30" xfId="0" applyFill="1" applyBorder="1"/>
    <xf numFmtId="1" fontId="0" fillId="7" borderId="23" xfId="0" applyNumberFormat="1" applyFill="1" applyBorder="1"/>
    <xf numFmtId="1" fontId="0" fillId="7" borderId="15" xfId="0" applyNumberFormat="1" applyFill="1" applyBorder="1"/>
    <xf numFmtId="49" fontId="6" fillId="2" borderId="36" xfId="0" applyNumberFormat="1" applyFont="1" applyFill="1" applyBorder="1" applyAlignment="1" applyProtection="1">
      <alignment horizontal="left" vertical="top" wrapText="1"/>
    </xf>
    <xf numFmtId="0" fontId="0" fillId="4" borderId="37" xfId="0" applyFill="1" applyBorder="1"/>
    <xf numFmtId="0" fontId="0" fillId="3" borderId="36" xfId="0" applyFill="1" applyBorder="1"/>
    <xf numFmtId="0" fontId="0" fillId="0" borderId="31" xfId="0" applyBorder="1"/>
    <xf numFmtId="0" fontId="0" fillId="0" borderId="37" xfId="0" applyBorder="1"/>
    <xf numFmtId="0" fontId="1" fillId="2" borderId="37" xfId="0" applyFont="1" applyFill="1" applyBorder="1"/>
    <xf numFmtId="0" fontId="1" fillId="2" borderId="31" xfId="0" applyFont="1" applyFill="1" applyBorder="1"/>
    <xf numFmtId="0" fontId="0" fillId="0" borderId="38" xfId="0" applyBorder="1"/>
    <xf numFmtId="0" fontId="1" fillId="2" borderId="19" xfId="0" applyFont="1" applyFill="1" applyBorder="1"/>
    <xf numFmtId="0" fontId="1" fillId="2" borderId="0" xfId="0" applyFont="1" applyFill="1" applyBorder="1"/>
    <xf numFmtId="0" fontId="26" fillId="0" borderId="0" xfId="0" applyFont="1" applyAlignment="1">
      <alignment horizontal="left" wrapText="1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7" fillId="0" borderId="0" xfId="0" applyFont="1" applyAlignment="1"/>
    <xf numFmtId="0" fontId="26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/>
    <xf numFmtId="0" fontId="8" fillId="7" borderId="22" xfId="0" applyFont="1" applyFill="1" applyBorder="1"/>
    <xf numFmtId="0" fontId="0" fillId="2" borderId="20" xfId="0" applyFill="1" applyBorder="1"/>
    <xf numFmtId="0" fontId="0" fillId="2" borderId="1" xfId="0" applyFill="1" applyBorder="1"/>
    <xf numFmtId="0" fontId="0" fillId="2" borderId="38" xfId="0" applyFill="1" applyBorder="1"/>
    <xf numFmtId="0" fontId="8" fillId="7" borderId="39" xfId="0" applyFont="1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2" xfId="0" applyFill="1" applyBorder="1"/>
    <xf numFmtId="0" fontId="0" fillId="2" borderId="44" xfId="0" applyFill="1" applyBorder="1"/>
    <xf numFmtId="0" fontId="1" fillId="2" borderId="30" xfId="0" applyFont="1" applyFill="1" applyBorder="1"/>
    <xf numFmtId="0" fontId="1" fillId="2" borderId="38" xfId="0" applyFont="1" applyFill="1" applyBorder="1"/>
    <xf numFmtId="0" fontId="1" fillId="2" borderId="25" xfId="0" applyFont="1" applyFill="1" applyBorder="1"/>
    <xf numFmtId="1" fontId="8" fillId="3" borderId="22" xfId="0" applyNumberFormat="1" applyFont="1" applyFill="1" applyBorder="1"/>
    <xf numFmtId="1" fontId="15" fillId="7" borderId="22" xfId="0" applyNumberFormat="1" applyFont="1" applyFill="1" applyBorder="1"/>
    <xf numFmtId="0" fontId="11" fillId="5" borderId="1" xfId="0" applyFont="1" applyFill="1" applyBorder="1"/>
    <xf numFmtId="0" fontId="0" fillId="5" borderId="25" xfId="0" applyFill="1" applyBorder="1"/>
    <xf numFmtId="0" fontId="13" fillId="3" borderId="39" xfId="0" applyFont="1" applyFill="1" applyBorder="1"/>
    <xf numFmtId="0" fontId="1" fillId="2" borderId="43" xfId="0" applyFont="1" applyFill="1" applyBorder="1"/>
    <xf numFmtId="0" fontId="1" fillId="2" borderId="41" xfId="0" applyFont="1" applyFill="1" applyBorder="1"/>
    <xf numFmtId="0" fontId="1" fillId="2" borderId="45" xfId="0" applyFont="1" applyFill="1" applyBorder="1"/>
    <xf numFmtId="0" fontId="9" fillId="3" borderId="39" xfId="0" applyFont="1" applyFill="1" applyBorder="1"/>
    <xf numFmtId="0" fontId="1" fillId="2" borderId="40" xfId="0" applyFont="1" applyFill="1" applyBorder="1"/>
    <xf numFmtId="0" fontId="1" fillId="2" borderId="42" xfId="0" applyFont="1" applyFill="1" applyBorder="1"/>
    <xf numFmtId="0" fontId="1" fillId="2" borderId="44" xfId="0" applyFont="1" applyFill="1" applyBorder="1"/>
    <xf numFmtId="1" fontId="8" fillId="3" borderId="39" xfId="0" applyNumberFormat="1" applyFont="1" applyFill="1" applyBorder="1"/>
    <xf numFmtId="1" fontId="15" fillId="7" borderId="39" xfId="0" applyNumberFormat="1" applyFont="1" applyFill="1" applyBorder="1"/>
    <xf numFmtId="0" fontId="0" fillId="5" borderId="41" xfId="0" applyFill="1" applyBorder="1"/>
    <xf numFmtId="0" fontId="0" fillId="5" borderId="44" xfId="0" applyFill="1" applyBorder="1"/>
    <xf numFmtId="0" fontId="15" fillId="7" borderId="39" xfId="0" applyFont="1" applyFill="1" applyBorder="1"/>
    <xf numFmtId="0" fontId="16" fillId="7" borderId="39" xfId="0" applyFont="1" applyFill="1" applyBorder="1"/>
    <xf numFmtId="0" fontId="7" fillId="3" borderId="22" xfId="0" applyFont="1" applyFill="1" applyBorder="1"/>
    <xf numFmtId="0" fontId="11" fillId="0" borderId="20" xfId="0" applyFont="1" applyBorder="1"/>
    <xf numFmtId="0" fontId="11" fillId="0" borderId="1" xfId="0" applyFont="1" applyBorder="1"/>
    <xf numFmtId="0" fontId="11" fillId="0" borderId="38" xfId="0" applyFont="1" applyBorder="1"/>
    <xf numFmtId="0" fontId="11" fillId="0" borderId="30" xfId="0" applyFont="1" applyBorder="1"/>
    <xf numFmtId="0" fontId="7" fillId="3" borderId="39" xfId="0" applyFont="1" applyFill="1" applyBorder="1"/>
    <xf numFmtId="0" fontId="11" fillId="0" borderId="40" xfId="0" applyFont="1" applyBorder="1"/>
    <xf numFmtId="0" fontId="11" fillId="0" borderId="41" xfId="0" applyFont="1" applyBorder="1"/>
    <xf numFmtId="0" fontId="11" fillId="0" borderId="42" xfId="0" applyFont="1" applyBorder="1"/>
    <xf numFmtId="0" fontId="11" fillId="0" borderId="43" xfId="0" applyFont="1" applyBorder="1"/>
    <xf numFmtId="0" fontId="0" fillId="3" borderId="6" xfId="0" applyFill="1" applyBorder="1"/>
    <xf numFmtId="1" fontId="8" fillId="3" borderId="15" xfId="0" applyNumberFormat="1" applyFont="1" applyFill="1" applyBorder="1"/>
    <xf numFmtId="0" fontId="9" fillId="3" borderId="22" xfId="0" applyFont="1" applyFill="1" applyBorder="1"/>
    <xf numFmtId="0" fontId="8" fillId="3" borderId="22" xfId="0" applyFont="1" applyFill="1" applyBorder="1"/>
    <xf numFmtId="1" fontId="0" fillId="7" borderId="22" xfId="0" applyNumberFormat="1" applyFill="1" applyBorder="1"/>
    <xf numFmtId="0" fontId="7" fillId="3" borderId="46" xfId="0" applyFont="1" applyFill="1" applyBorder="1"/>
    <xf numFmtId="0" fontId="8" fillId="7" borderId="46" xfId="0" applyFont="1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13" fillId="3" borderId="46" xfId="0" applyFont="1" applyFill="1" applyBorder="1"/>
    <xf numFmtId="0" fontId="0" fillId="0" borderId="43" xfId="0" applyBorder="1"/>
    <xf numFmtId="0" fontId="0" fillId="0" borderId="41" xfId="0" applyBorder="1"/>
    <xf numFmtId="0" fontId="0" fillId="0" borderId="45" xfId="0" applyBorder="1"/>
    <xf numFmtId="0" fontId="0" fillId="0" borderId="40" xfId="0" applyBorder="1"/>
    <xf numFmtId="0" fontId="9" fillId="3" borderId="46" xfId="0" applyFont="1" applyFill="1" applyBorder="1"/>
    <xf numFmtId="0" fontId="0" fillId="0" borderId="42" xfId="0" applyBorder="1"/>
    <xf numFmtId="0" fontId="0" fillId="0" borderId="44" xfId="0" applyBorder="1"/>
    <xf numFmtId="0" fontId="8" fillId="3" borderId="39" xfId="0" applyFont="1" applyFill="1" applyBorder="1"/>
    <xf numFmtId="1" fontId="0" fillId="7" borderId="39" xfId="0" applyNumberFormat="1" applyFill="1" applyBorder="1"/>
    <xf numFmtId="0" fontId="0" fillId="7" borderId="39" xfId="0" applyFill="1" applyBorder="1"/>
    <xf numFmtId="0" fontId="0" fillId="0" borderId="41" xfId="0" applyFill="1" applyBorder="1"/>
    <xf numFmtId="0" fontId="0" fillId="0" borderId="44" xfId="0" applyFill="1" applyBorder="1"/>
    <xf numFmtId="1" fontId="7" fillId="3" borderId="46" xfId="0" applyNumberFormat="1" applyFont="1" applyFill="1" applyBorder="1"/>
    <xf numFmtId="0" fontId="11" fillId="0" borderId="47" xfId="0" applyFont="1" applyBorder="1"/>
    <xf numFmtId="0" fontId="11" fillId="0" borderId="48" xfId="0" applyFont="1" applyBorder="1"/>
    <xf numFmtId="0" fontId="11" fillId="0" borderId="50" xfId="0" applyFont="1" applyBorder="1"/>
    <xf numFmtId="0" fontId="11" fillId="0" borderId="49" xfId="0" applyFont="1" applyBorder="1"/>
    <xf numFmtId="0" fontId="1" fillId="2" borderId="49" xfId="0" applyFont="1" applyFill="1" applyBorder="1"/>
    <xf numFmtId="0" fontId="1" fillId="2" borderId="48" xfId="0" applyFont="1" applyFill="1" applyBorder="1"/>
    <xf numFmtId="0" fontId="1" fillId="2" borderId="51" xfId="0" applyFont="1" applyFill="1" applyBorder="1"/>
    <xf numFmtId="0" fontId="1" fillId="2" borderId="47" xfId="0" applyFont="1" applyFill="1" applyBorder="1"/>
    <xf numFmtId="1" fontId="9" fillId="3" borderId="46" xfId="0" applyNumberFormat="1" applyFont="1" applyFill="1" applyBorder="1"/>
    <xf numFmtId="0" fontId="1" fillId="2" borderId="50" xfId="0" applyFont="1" applyFill="1" applyBorder="1"/>
    <xf numFmtId="0" fontId="1" fillId="2" borderId="52" xfId="0" applyFont="1" applyFill="1" applyBorder="1"/>
    <xf numFmtId="1" fontId="8" fillId="3" borderId="46" xfId="0" applyNumberFormat="1" applyFont="1" applyFill="1" applyBorder="1"/>
    <xf numFmtId="1" fontId="15" fillId="7" borderId="46" xfId="0" applyNumberFormat="1" applyFont="1" applyFill="1" applyBorder="1"/>
    <xf numFmtId="0" fontId="11" fillId="5" borderId="48" xfId="0" applyFont="1" applyFill="1" applyBorder="1"/>
    <xf numFmtId="0" fontId="0" fillId="5" borderId="52" xfId="0" applyFill="1" applyBorder="1"/>
    <xf numFmtId="0" fontId="15" fillId="7" borderId="46" xfId="0" applyFont="1" applyFill="1" applyBorder="1"/>
    <xf numFmtId="0" fontId="0" fillId="5" borderId="48" xfId="0" applyFill="1" applyBorder="1"/>
    <xf numFmtId="0" fontId="16" fillId="7" borderId="46" xfId="0" applyFont="1" applyFill="1" applyBorder="1"/>
    <xf numFmtId="0" fontId="6" fillId="2" borderId="5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54" xfId="0" applyBorder="1" applyAlignment="1">
      <alignment wrapText="1"/>
    </xf>
    <xf numFmtId="0" fontId="31" fillId="0" borderId="0" xfId="0" applyFont="1"/>
    <xf numFmtId="0" fontId="28" fillId="0" borderId="0" xfId="0" applyFont="1" applyAlignment="1">
      <alignment horizontal="left"/>
    </xf>
    <xf numFmtId="1" fontId="11" fillId="7" borderId="23" xfId="0" applyNumberFormat="1" applyFont="1" applyFill="1" applyBorder="1"/>
    <xf numFmtId="1" fontId="0" fillId="7" borderId="46" xfId="0" applyNumberFormat="1" applyFill="1" applyBorder="1"/>
    <xf numFmtId="0" fontId="0" fillId="8" borderId="3" xfId="0" applyFill="1" applyBorder="1"/>
    <xf numFmtId="0" fontId="0" fillId="8" borderId="23" xfId="0" applyFill="1" applyBorder="1"/>
    <xf numFmtId="0" fontId="0" fillId="8" borderId="55" xfId="0" applyFill="1" applyBorder="1"/>
    <xf numFmtId="49" fontId="6" fillId="2" borderId="19" xfId="0" applyNumberFormat="1" applyFont="1" applyFill="1" applyBorder="1" applyAlignment="1" applyProtection="1">
      <alignment horizontal="left" vertical="top" wrapText="1"/>
    </xf>
    <xf numFmtId="0" fontId="0" fillId="2" borderId="56" xfId="0" applyFill="1" applyBorder="1" applyAlignment="1">
      <alignment horizontal="center"/>
    </xf>
    <xf numFmtId="0" fontId="0" fillId="8" borderId="20" xfId="0" applyFill="1" applyBorder="1"/>
    <xf numFmtId="0" fontId="0" fillId="8" borderId="12" xfId="0" applyFill="1" applyBorder="1"/>
    <xf numFmtId="0" fontId="0" fillId="8" borderId="57" xfId="0" applyFill="1" applyBorder="1"/>
    <xf numFmtId="0" fontId="19" fillId="2" borderId="58" xfId="0" applyNumberFormat="1" applyFont="1" applyFill="1" applyBorder="1" applyAlignment="1" applyProtection="1">
      <alignment horizontal="left" vertical="center" wrapText="1"/>
      <protection hidden="1"/>
    </xf>
    <xf numFmtId="1" fontId="11" fillId="3" borderId="12" xfId="0" applyNumberFormat="1" applyFont="1" applyFill="1" applyBorder="1"/>
    <xf numFmtId="1" fontId="11" fillId="3" borderId="10" xfId="0" applyNumberFormat="1" applyFont="1" applyFill="1" applyBorder="1"/>
    <xf numFmtId="1" fontId="11" fillId="3" borderId="19" xfId="0" applyNumberFormat="1" applyFont="1" applyFill="1" applyBorder="1"/>
    <xf numFmtId="1" fontId="11" fillId="3" borderId="9" xfId="0" applyNumberFormat="1" applyFont="1" applyFill="1" applyBorder="1"/>
    <xf numFmtId="1" fontId="11" fillId="3" borderId="2" xfId="0" applyNumberFormat="1" applyFont="1" applyFill="1" applyBorder="1"/>
    <xf numFmtId="0" fontId="11" fillId="2" borderId="56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/>
    </xf>
    <xf numFmtId="0" fontId="0" fillId="2" borderId="6" xfId="0" applyFill="1" applyBorder="1"/>
    <xf numFmtId="0" fontId="0" fillId="5" borderId="7" xfId="0" applyFill="1" applyBorder="1"/>
    <xf numFmtId="0" fontId="0" fillId="4" borderId="7" xfId="0" applyFill="1" applyBorder="1"/>
    <xf numFmtId="0" fontId="0" fillId="4" borderId="26" xfId="0" applyFill="1" applyBorder="1"/>
    <xf numFmtId="0" fontId="0" fillId="2" borderId="60" xfId="0" applyFill="1" applyBorder="1"/>
    <xf numFmtId="0" fontId="0" fillId="2" borderId="61" xfId="0" applyFill="1" applyBorder="1"/>
    <xf numFmtId="0" fontId="0" fillId="5" borderId="62" xfId="0" applyFill="1" applyBorder="1"/>
    <xf numFmtId="0" fontId="0" fillId="5" borderId="63" xfId="0" applyFill="1" applyBorder="1"/>
    <xf numFmtId="0" fontId="0" fillId="4" borderId="62" xfId="0" applyFill="1" applyBorder="1"/>
    <xf numFmtId="0" fontId="0" fillId="4" borderId="64" xfId="0" applyFill="1" applyBorder="1"/>
    <xf numFmtId="49" fontId="2" fillId="3" borderId="3" xfId="0" applyNumberFormat="1" applyFont="1" applyFill="1" applyBorder="1" applyAlignment="1" applyProtection="1">
      <alignment horizontal="left" vertical="center"/>
      <protection hidden="1"/>
    </xf>
    <xf numFmtId="0" fontId="0" fillId="7" borderId="3" xfId="0" applyFill="1" applyBorder="1" applyAlignment="1">
      <alignment horizontal="left" wrapText="1"/>
    </xf>
    <xf numFmtId="0" fontId="32" fillId="7" borderId="55" xfId="0" applyFont="1" applyFill="1" applyBorder="1" applyAlignment="1">
      <alignment horizontal="left" wrapText="1"/>
    </xf>
    <xf numFmtId="0" fontId="0" fillId="7" borderId="66" xfId="0" applyFill="1" applyBorder="1"/>
    <xf numFmtId="0" fontId="14" fillId="4" borderId="67" xfId="0" applyFont="1" applyFill="1" applyBorder="1"/>
    <xf numFmtId="1" fontId="14" fillId="3" borderId="67" xfId="0" applyNumberFormat="1" applyFont="1" applyFill="1" applyBorder="1"/>
    <xf numFmtId="0" fontId="18" fillId="3" borderId="67" xfId="0" applyFont="1" applyFill="1" applyBorder="1"/>
    <xf numFmtId="0" fontId="0" fillId="0" borderId="67" xfId="0" applyFill="1" applyBorder="1"/>
    <xf numFmtId="0" fontId="0" fillId="0" borderId="67" xfId="0" applyBorder="1"/>
    <xf numFmtId="0" fontId="18" fillId="3" borderId="68" xfId="0" applyFont="1" applyFill="1" applyBorder="1"/>
    <xf numFmtId="1" fontId="3" fillId="0" borderId="18" xfId="0" applyNumberFormat="1" applyFont="1" applyBorder="1" applyAlignment="1" applyProtection="1">
      <alignment horizontal="center" vertical="center"/>
      <protection hidden="1"/>
    </xf>
    <xf numFmtId="0" fontId="0" fillId="8" borderId="22" xfId="0" applyFill="1" applyBorder="1"/>
    <xf numFmtId="0" fontId="0" fillId="0" borderId="69" xfId="0" applyBorder="1"/>
    <xf numFmtId="0" fontId="2" fillId="0" borderId="70" xfId="0" applyNumberFormat="1" applyFont="1" applyBorder="1" applyAlignment="1" applyProtection="1">
      <alignment horizontal="center" vertical="top" wrapText="1"/>
      <protection hidden="1"/>
    </xf>
    <xf numFmtId="1" fontId="3" fillId="0" borderId="65" xfId="0" applyNumberFormat="1" applyFont="1" applyBorder="1" applyAlignment="1" applyProtection="1">
      <alignment horizontal="center" textRotation="90" wrapText="1"/>
      <protection hidden="1"/>
    </xf>
    <xf numFmtId="1" fontId="3" fillId="0" borderId="71" xfId="0" applyNumberFormat="1" applyFont="1" applyBorder="1" applyAlignment="1" applyProtection="1">
      <alignment horizontal="center" vertical="center"/>
      <protection hidden="1"/>
    </xf>
    <xf numFmtId="1" fontId="3" fillId="0" borderId="72" xfId="0" applyNumberFormat="1" applyFont="1" applyBorder="1" applyAlignment="1" applyProtection="1">
      <alignment horizontal="center" vertical="center" wrapText="1"/>
      <protection hidden="1"/>
    </xf>
    <xf numFmtId="0" fontId="7" fillId="3" borderId="73" xfId="0" applyFont="1" applyFill="1" applyBorder="1"/>
    <xf numFmtId="0" fontId="7" fillId="3" borderId="74" xfId="0" applyFont="1" applyFill="1" applyBorder="1"/>
    <xf numFmtId="0" fontId="8" fillId="7" borderId="73" xfId="0" applyFont="1" applyFill="1" applyBorder="1"/>
    <xf numFmtId="0" fontId="8" fillId="7" borderId="74" xfId="0" applyFont="1" applyFill="1" applyBorder="1"/>
    <xf numFmtId="0" fontId="0" fillId="2" borderId="75" xfId="0" applyFill="1" applyBorder="1"/>
    <xf numFmtId="0" fontId="0" fillId="2" borderId="76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77" xfId="0" applyFill="1" applyBorder="1"/>
    <xf numFmtId="0" fontId="0" fillId="2" borderId="78" xfId="0" applyFill="1" applyBorder="1"/>
    <xf numFmtId="0" fontId="0" fillId="2" borderId="64" xfId="0" applyFill="1" applyBorder="1"/>
    <xf numFmtId="0" fontId="13" fillId="3" borderId="73" xfId="0" applyFont="1" applyFill="1" applyBorder="1"/>
    <xf numFmtId="0" fontId="13" fillId="3" borderId="74" xfId="0" applyFont="1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79" xfId="0" applyBorder="1"/>
    <xf numFmtId="0" fontId="0" fillId="0" borderId="80" xfId="0" applyBorder="1"/>
    <xf numFmtId="0" fontId="0" fillId="0" borderId="75" xfId="0" applyBorder="1"/>
    <xf numFmtId="0" fontId="0" fillId="0" borderId="76" xfId="0" applyBorder="1"/>
    <xf numFmtId="0" fontId="9" fillId="3" borderId="73" xfId="0" applyFont="1" applyFill="1" applyBorder="1"/>
    <xf numFmtId="0" fontId="9" fillId="3" borderId="74" xfId="0" applyFont="1" applyFill="1" applyBorder="1"/>
    <xf numFmtId="1" fontId="0" fillId="7" borderId="73" xfId="0" applyNumberFormat="1" applyFill="1" applyBorder="1"/>
    <xf numFmtId="1" fontId="0" fillId="7" borderId="74" xfId="0" applyNumberFormat="1" applyFill="1" applyBorder="1"/>
    <xf numFmtId="0" fontId="0" fillId="0" borderId="77" xfId="0" applyBorder="1"/>
    <xf numFmtId="0" fontId="0" fillId="0" borderId="78" xfId="0" applyBorder="1"/>
    <xf numFmtId="0" fontId="0" fillId="0" borderId="62" xfId="0" applyFill="1" applyBorder="1"/>
    <xf numFmtId="0" fontId="0" fillId="0" borderId="63" xfId="0" applyFill="1" applyBorder="1"/>
    <xf numFmtId="0" fontId="0" fillId="0" borderId="64" xfId="0" applyBorder="1"/>
    <xf numFmtId="0" fontId="0" fillId="0" borderId="65" xfId="0" applyBorder="1"/>
    <xf numFmtId="0" fontId="8" fillId="3" borderId="73" xfId="0" applyFont="1" applyFill="1" applyBorder="1"/>
    <xf numFmtId="0" fontId="8" fillId="3" borderId="74" xfId="0" applyFont="1" applyFill="1" applyBorder="1"/>
    <xf numFmtId="0" fontId="0" fillId="7" borderId="73" xfId="0" applyFill="1" applyBorder="1"/>
    <xf numFmtId="0" fontId="0" fillId="7" borderId="74" xfId="0" applyFill="1" applyBorder="1"/>
    <xf numFmtId="0" fontId="0" fillId="0" borderId="64" xfId="0" applyFill="1" applyBorder="1"/>
    <xf numFmtId="0" fontId="0" fillId="0" borderId="65" xfId="0" applyFill="1" applyBorder="1"/>
    <xf numFmtId="0" fontId="0" fillId="8" borderId="60" xfId="0" applyFill="1" applyBorder="1"/>
    <xf numFmtId="0" fontId="0" fillId="8" borderId="76" xfId="0" applyFill="1" applyBorder="1"/>
    <xf numFmtId="0" fontId="0" fillId="0" borderId="81" xfId="0" applyFill="1" applyBorder="1"/>
    <xf numFmtId="0" fontId="0" fillId="0" borderId="82" xfId="0" applyBorder="1"/>
    <xf numFmtId="1" fontId="7" fillId="3" borderId="73" xfId="0" applyNumberFormat="1" applyFont="1" applyFill="1" applyBorder="1"/>
    <xf numFmtId="0" fontId="11" fillId="0" borderId="75" xfId="0" applyFont="1" applyBorder="1"/>
    <xf numFmtId="0" fontId="11" fillId="0" borderId="76" xfId="0" applyFont="1" applyBorder="1"/>
    <xf numFmtId="0" fontId="11" fillId="0" borderId="62" xfId="0" applyFont="1" applyBorder="1"/>
    <xf numFmtId="0" fontId="11" fillId="0" borderId="63" xfId="0" applyFont="1" applyBorder="1"/>
    <xf numFmtId="0" fontId="11" fillId="0" borderId="77" xfId="0" applyFont="1" applyBorder="1"/>
    <xf numFmtId="0" fontId="11" fillId="0" borderId="78" xfId="0" applyFont="1" applyBorder="1"/>
    <xf numFmtId="0" fontId="11" fillId="0" borderId="60" xfId="0" applyFont="1" applyBorder="1"/>
    <xf numFmtId="0" fontId="11" fillId="0" borderId="61" xfId="0" applyFont="1" applyBorder="1"/>
    <xf numFmtId="0" fontId="1" fillId="2" borderId="60" xfId="0" applyFont="1" applyFill="1" applyBorder="1"/>
    <xf numFmtId="0" fontId="1" fillId="2" borderId="61" xfId="0" applyFont="1" applyFill="1" applyBorder="1"/>
    <xf numFmtId="0" fontId="1" fillId="2" borderId="62" xfId="0" applyFont="1" applyFill="1" applyBorder="1"/>
    <xf numFmtId="0" fontId="1" fillId="2" borderId="63" xfId="0" applyFont="1" applyFill="1" applyBorder="1"/>
    <xf numFmtId="0" fontId="1" fillId="2" borderId="79" xfId="0" applyFont="1" applyFill="1" applyBorder="1"/>
    <xf numFmtId="0" fontId="1" fillId="2" borderId="80" xfId="0" applyFont="1" applyFill="1" applyBorder="1"/>
    <xf numFmtId="1" fontId="9" fillId="3" borderId="73" xfId="0" applyNumberFormat="1" applyFont="1" applyFill="1" applyBorder="1"/>
    <xf numFmtId="0" fontId="1" fillId="2" borderId="75" xfId="0" applyFont="1" applyFill="1" applyBorder="1"/>
    <xf numFmtId="0" fontId="1" fillId="2" borderId="76" xfId="0" applyFont="1" applyFill="1" applyBorder="1"/>
    <xf numFmtId="0" fontId="1" fillId="2" borderId="77" xfId="0" applyFont="1" applyFill="1" applyBorder="1"/>
    <xf numFmtId="0" fontId="1" fillId="2" borderId="78" xfId="0" applyFont="1" applyFill="1" applyBorder="1"/>
    <xf numFmtId="0" fontId="1" fillId="2" borderId="64" xfId="0" applyFont="1" applyFill="1" applyBorder="1"/>
    <xf numFmtId="0" fontId="1" fillId="2" borderId="65" xfId="0" applyFont="1" applyFill="1" applyBorder="1"/>
    <xf numFmtId="1" fontId="8" fillId="3" borderId="73" xfId="0" applyNumberFormat="1" applyFont="1" applyFill="1" applyBorder="1"/>
    <xf numFmtId="1" fontId="8" fillId="3" borderId="74" xfId="0" applyNumberFormat="1" applyFont="1" applyFill="1" applyBorder="1"/>
    <xf numFmtId="1" fontId="15" fillId="7" borderId="73" xfId="0" applyNumberFormat="1" applyFont="1" applyFill="1" applyBorder="1"/>
    <xf numFmtId="1" fontId="15" fillId="7" borderId="74" xfId="0" applyNumberFormat="1" applyFont="1" applyFill="1" applyBorder="1"/>
    <xf numFmtId="0" fontId="0" fillId="5" borderId="64" xfId="0" applyFill="1" applyBorder="1"/>
    <xf numFmtId="0" fontId="0" fillId="5" borderId="65" xfId="0" applyFill="1" applyBorder="1"/>
    <xf numFmtId="0" fontId="15" fillId="7" borderId="73" xfId="0" applyFont="1" applyFill="1" applyBorder="1"/>
    <xf numFmtId="0" fontId="15" fillId="7" borderId="74" xfId="0" applyFont="1" applyFill="1" applyBorder="1"/>
    <xf numFmtId="0" fontId="16" fillId="7" borderId="73" xfId="0" applyFont="1" applyFill="1" applyBorder="1"/>
    <xf numFmtId="0" fontId="16" fillId="7" borderId="74" xfId="0" applyFont="1" applyFill="1" applyBorder="1"/>
    <xf numFmtId="0" fontId="0" fillId="8" borderId="73" xfId="0" applyFill="1" applyBorder="1"/>
    <xf numFmtId="0" fontId="0" fillId="8" borderId="74" xfId="0" applyFill="1" applyBorder="1"/>
    <xf numFmtId="0" fontId="0" fillId="0" borderId="81" xfId="0" applyBorder="1"/>
    <xf numFmtId="0" fontId="11" fillId="5" borderId="25" xfId="0" applyFont="1" applyFill="1" applyBorder="1"/>
    <xf numFmtId="1" fontId="3" fillId="0" borderId="71" xfId="0" applyNumberFormat="1" applyFont="1" applyBorder="1" applyAlignment="1" applyProtection="1">
      <alignment horizontal="center" vertical="center" wrapText="1"/>
      <protection hidden="1"/>
    </xf>
    <xf numFmtId="0" fontId="11" fillId="5" borderId="62" xfId="0" applyFont="1" applyFill="1" applyBorder="1"/>
    <xf numFmtId="0" fontId="0" fillId="7" borderId="83" xfId="0" applyFill="1" applyBorder="1"/>
    <xf numFmtId="0" fontId="0" fillId="0" borderId="84" xfId="0" applyBorder="1" applyAlignment="1">
      <alignment horizontal="left" wrapText="1"/>
    </xf>
    <xf numFmtId="0" fontId="0" fillId="4" borderId="31" xfId="0" applyFill="1" applyBorder="1"/>
    <xf numFmtId="0" fontId="0" fillId="4" borderId="38" xfId="0" applyFill="1" applyBorder="1"/>
    <xf numFmtId="0" fontId="7" fillId="3" borderId="85" xfId="0" applyFont="1" applyFill="1" applyBorder="1"/>
    <xf numFmtId="0" fontId="8" fillId="7" borderId="85" xfId="0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86" xfId="0" applyFont="1" applyFill="1" applyBorder="1" applyAlignment="1">
      <alignment horizontal="center"/>
    </xf>
    <xf numFmtId="0" fontId="12" fillId="3" borderId="85" xfId="0" applyFont="1" applyFill="1" applyBorder="1"/>
    <xf numFmtId="0" fontId="0" fillId="2" borderId="35" xfId="0" applyFill="1" applyBorder="1" applyAlignment="1">
      <alignment horizontal="center"/>
    </xf>
    <xf numFmtId="0" fontId="9" fillId="3" borderId="85" xfId="0" applyFont="1" applyFill="1" applyBorder="1"/>
    <xf numFmtId="0" fontId="0" fillId="7" borderId="85" xfId="0" applyFill="1" applyBorder="1"/>
    <xf numFmtId="0" fontId="0" fillId="3" borderId="85" xfId="0" applyFill="1" applyBorder="1"/>
    <xf numFmtId="0" fontId="11" fillId="7" borderId="85" xfId="0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1" fillId="5" borderId="87" xfId="0" applyFont="1" applyFill="1" applyBorder="1" applyAlignment="1">
      <alignment horizontal="center"/>
    </xf>
    <xf numFmtId="0" fontId="0" fillId="2" borderId="59" xfId="0" applyFill="1" applyBorder="1"/>
    <xf numFmtId="0" fontId="11" fillId="5" borderId="56" xfId="0" applyFont="1" applyFill="1" applyBorder="1" applyAlignment="1">
      <alignment horizontal="center"/>
    </xf>
    <xf numFmtId="0" fontId="0" fillId="0" borderId="35" xfId="0" applyBorder="1"/>
    <xf numFmtId="0" fontId="17" fillId="0" borderId="88" xfId="0" applyFont="1" applyBorder="1"/>
    <xf numFmtId="0" fontId="11" fillId="2" borderId="13" xfId="0" applyFont="1" applyFill="1" applyBorder="1" applyAlignment="1">
      <alignment horizontal="center"/>
    </xf>
    <xf numFmtId="1" fontId="11" fillId="5" borderId="9" xfId="0" applyNumberFormat="1" applyFont="1" applyFill="1" applyBorder="1"/>
    <xf numFmtId="1" fontId="11" fillId="5" borderId="10" xfId="0" applyNumberFormat="1" applyFont="1" applyFill="1" applyBorder="1"/>
    <xf numFmtId="1" fontId="11" fillId="5" borderId="2" xfId="0" applyNumberFormat="1" applyFont="1" applyFill="1" applyBorder="1"/>
    <xf numFmtId="0" fontId="0" fillId="5" borderId="9" xfId="0" applyFill="1" applyBorder="1"/>
    <xf numFmtId="0" fontId="0" fillId="5" borderId="26" xfId="0" applyFill="1" applyBorder="1"/>
    <xf numFmtId="1" fontId="11" fillId="5" borderId="37" xfId="0" applyNumberFormat="1" applyFont="1" applyFill="1" applyBorder="1"/>
    <xf numFmtId="1" fontId="11" fillId="5" borderId="19" xfId="0" applyNumberFormat="1" applyFont="1" applyFill="1" applyBorder="1"/>
    <xf numFmtId="0" fontId="0" fillId="5" borderId="37" xfId="0" applyFill="1" applyBorder="1"/>
    <xf numFmtId="0" fontId="0" fillId="5" borderId="19" xfId="0" applyFill="1" applyBorder="1"/>
    <xf numFmtId="0" fontId="0" fillId="5" borderId="8" xfId="0" applyFill="1" applyBorder="1"/>
    <xf numFmtId="0" fontId="0" fillId="5" borderId="3" xfId="0" applyFill="1" applyBorder="1"/>
    <xf numFmtId="1" fontId="11" fillId="5" borderId="23" xfId="0" applyNumberFormat="1" applyFont="1" applyFill="1" applyBorder="1"/>
    <xf numFmtId="0" fontId="0" fillId="5" borderId="23" xfId="0" applyFill="1" applyBorder="1"/>
    <xf numFmtId="0" fontId="0" fillId="5" borderId="74" xfId="0" applyFill="1" applyBorder="1"/>
    <xf numFmtId="1" fontId="0" fillId="0" borderId="54" xfId="0" applyNumberFormat="1" applyBorder="1" applyAlignment="1">
      <alignment wrapText="1"/>
    </xf>
    <xf numFmtId="1" fontId="11" fillId="3" borderId="37" xfId="0" applyNumberFormat="1" applyFont="1" applyFill="1" applyBorder="1"/>
    <xf numFmtId="1" fontId="13" fillId="3" borderId="23" xfId="0" applyNumberFormat="1" applyFont="1" applyFill="1" applyBorder="1"/>
    <xf numFmtId="1" fontId="0" fillId="7" borderId="66" xfId="0" applyNumberFormat="1" applyFill="1" applyBorder="1"/>
    <xf numFmtId="1" fontId="11" fillId="7" borderId="66" xfId="0" applyNumberFormat="1" applyFont="1" applyFill="1" applyBorder="1"/>
    <xf numFmtId="1" fontId="0" fillId="3" borderId="9" xfId="0" applyNumberFormat="1" applyFill="1" applyBorder="1"/>
    <xf numFmtId="1" fontId="0" fillId="0" borderId="0" xfId="0" applyNumberFormat="1" applyFill="1" applyBorder="1"/>
    <xf numFmtId="1" fontId="11" fillId="0" borderId="0" xfId="0" applyNumberFormat="1" applyFont="1" applyFill="1" applyBorder="1"/>
    <xf numFmtId="1" fontId="0" fillId="0" borderId="0" xfId="0" applyNumberFormat="1" applyFill="1"/>
    <xf numFmtId="1" fontId="0" fillId="0" borderId="0" xfId="0" applyNumberFormat="1"/>
    <xf numFmtId="164" fontId="6" fillId="2" borderId="26" xfId="1" applyFont="1" applyFill="1" applyBorder="1" applyAlignment="1" applyProtection="1">
      <alignment horizontal="left" vertical="top" wrapText="1"/>
    </xf>
    <xf numFmtId="1" fontId="8" fillId="7" borderId="23" xfId="0" applyNumberFormat="1" applyFont="1" applyFill="1" applyBorder="1"/>
    <xf numFmtId="1" fontId="8" fillId="7" borderId="15" xfId="0" applyNumberFormat="1" applyFont="1" applyFill="1" applyBorder="1"/>
    <xf numFmtId="49" fontId="6" fillId="3" borderId="11" xfId="0" applyNumberFormat="1" applyFont="1" applyFill="1" applyBorder="1" applyAlignment="1" applyProtection="1">
      <alignment horizontal="left" vertical="center"/>
      <protection hidden="1"/>
    </xf>
    <xf numFmtId="49" fontId="6" fillId="3" borderId="13" xfId="0" applyNumberFormat="1" applyFont="1" applyFill="1" applyBorder="1" applyAlignment="1" applyProtection="1">
      <alignment horizontal="left" vertical="center"/>
      <protection hidden="1"/>
    </xf>
    <xf numFmtId="49" fontId="6" fillId="3" borderId="24" xfId="0" applyNumberFormat="1" applyFont="1" applyFill="1" applyBorder="1" applyAlignment="1" applyProtection="1">
      <alignment horizontal="left" vertical="center"/>
      <protection hidden="1"/>
    </xf>
    <xf numFmtId="49" fontId="6" fillId="3" borderId="29" xfId="0" applyNumberFormat="1" applyFont="1" applyFill="1" applyBorder="1" applyAlignment="1" applyProtection="1">
      <alignment horizontal="left" vertical="center"/>
      <protection hidden="1"/>
    </xf>
    <xf numFmtId="49" fontId="6" fillId="3" borderId="89" xfId="0" applyNumberFormat="1" applyFont="1" applyFill="1" applyBorder="1" applyAlignment="1" applyProtection="1">
      <alignment horizontal="left" vertical="center"/>
      <protection hidden="1"/>
    </xf>
    <xf numFmtId="164" fontId="6" fillId="2" borderId="26" xfId="1" applyFont="1" applyFill="1" applyBorder="1" applyAlignment="1" applyProtection="1">
      <alignment vertical="top" wrapText="1"/>
    </xf>
    <xf numFmtId="0" fontId="0" fillId="4" borderId="3" xfId="0" applyFill="1" applyBorder="1"/>
    <xf numFmtId="0" fontId="0" fillId="4" borderId="60" xfId="0" applyFill="1" applyBorder="1"/>
    <xf numFmtId="0" fontId="0" fillId="4" borderId="57" xfId="0" applyFill="1" applyBorder="1"/>
    <xf numFmtId="0" fontId="0" fillId="4" borderId="76" xfId="0" applyFill="1" applyBorder="1"/>
    <xf numFmtId="0" fontId="0" fillId="4" borderId="73" xfId="0" applyFill="1" applyBorder="1"/>
    <xf numFmtId="0" fontId="0" fillId="4" borderId="55" xfId="0" applyFill="1" applyBorder="1"/>
    <xf numFmtId="0" fontId="0" fillId="4" borderId="74" xfId="0" applyFill="1" applyBorder="1"/>
    <xf numFmtId="1" fontId="9" fillId="3" borderId="67" xfId="0" applyNumberFormat="1" applyFont="1" applyFill="1" applyBorder="1"/>
    <xf numFmtId="0" fontId="0" fillId="0" borderId="90" xfId="0" applyFill="1" applyBorder="1" applyAlignment="1">
      <alignment textRotation="90"/>
    </xf>
    <xf numFmtId="0" fontId="0" fillId="5" borderId="56" xfId="0" applyFill="1" applyBorder="1"/>
    <xf numFmtId="0" fontId="0" fillId="4" borderId="56" xfId="0" applyFill="1" applyBorder="1"/>
    <xf numFmtId="0" fontId="0" fillId="4" borderId="87" xfId="0" applyFill="1" applyBorder="1"/>
    <xf numFmtId="0" fontId="9" fillId="4" borderId="67" xfId="0" applyFont="1" applyFill="1" applyBorder="1"/>
    <xf numFmtId="0" fontId="9" fillId="4" borderId="69" xfId="0" applyFont="1" applyFill="1" applyBorder="1"/>
    <xf numFmtId="0" fontId="19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9" xfId="0" applyNumberFormat="1" applyFont="1" applyFill="1" applyBorder="1" applyAlignment="1" applyProtection="1">
      <alignment horizontal="left" vertical="center" wrapText="1"/>
      <protection hidden="1"/>
    </xf>
    <xf numFmtId="0" fontId="6" fillId="2" borderId="32" xfId="0" applyNumberFormat="1" applyFont="1" applyFill="1" applyBorder="1" applyAlignment="1" applyProtection="1">
      <alignment horizontal="left" vertical="center" wrapText="1"/>
      <protection hidden="1"/>
    </xf>
    <xf numFmtId="49" fontId="6" fillId="5" borderId="10" xfId="0" applyNumberFormat="1" applyFont="1" applyFill="1" applyBorder="1" applyAlignment="1" applyProtection="1">
      <alignment horizontal="left" vertical="top" wrapText="1"/>
    </xf>
    <xf numFmtId="49" fontId="6" fillId="5" borderId="2" xfId="0" applyNumberFormat="1" applyFont="1" applyFill="1" applyBorder="1" applyAlignment="1" applyProtection="1">
      <alignment horizontal="left" vertical="top" wrapText="1"/>
    </xf>
    <xf numFmtId="49" fontId="6" fillId="5" borderId="32" xfId="0" applyNumberFormat="1" applyFont="1" applyFill="1" applyBorder="1" applyAlignment="1" applyProtection="1">
      <alignment horizontal="left" vertical="top" wrapText="1"/>
    </xf>
    <xf numFmtId="49" fontId="6" fillId="5" borderId="34" xfId="0" applyNumberFormat="1" applyFont="1" applyFill="1" applyBorder="1" applyAlignment="1" applyProtection="1">
      <alignment horizontal="left" vertical="top" wrapText="1"/>
    </xf>
    <xf numFmtId="49" fontId="6" fillId="3" borderId="3" xfId="0" applyNumberFormat="1" applyFont="1" applyFill="1" applyBorder="1" applyAlignment="1" applyProtection="1">
      <alignment horizontal="left" vertical="center"/>
      <protection hidden="1"/>
    </xf>
    <xf numFmtId="0" fontId="34" fillId="3" borderId="10" xfId="0" applyNumberFormat="1" applyFont="1" applyFill="1" applyBorder="1" applyAlignment="1" applyProtection="1">
      <alignment horizontal="center" vertical="center"/>
      <protection hidden="1"/>
    </xf>
    <xf numFmtId="0" fontId="34" fillId="3" borderId="10" xfId="0" applyFont="1" applyFill="1" applyBorder="1" applyAlignment="1" applyProtection="1">
      <alignment horizontal="center" vertical="center"/>
      <protection hidden="1"/>
    </xf>
    <xf numFmtId="1" fontId="34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91" xfId="0" applyFill="1" applyBorder="1" applyAlignment="1">
      <alignment textRotation="90"/>
    </xf>
    <xf numFmtId="0" fontId="0" fillId="0" borderId="92" xfId="0" applyFill="1" applyBorder="1" applyAlignment="1">
      <alignment textRotation="90"/>
    </xf>
    <xf numFmtId="0" fontId="0" fillId="2" borderId="93" xfId="0" applyFill="1" applyBorder="1"/>
    <xf numFmtId="0" fontId="0" fillId="2" borderId="94" xfId="0" applyFill="1" applyBorder="1"/>
    <xf numFmtId="0" fontId="0" fillId="5" borderId="95" xfId="0" applyFill="1" applyBorder="1"/>
    <xf numFmtId="0" fontId="0" fillId="5" borderId="96" xfId="0" applyFill="1" applyBorder="1"/>
    <xf numFmtId="0" fontId="0" fillId="4" borderId="95" xfId="0" applyFill="1" applyBorder="1"/>
    <xf numFmtId="0" fontId="0" fillId="4" borderId="96" xfId="0" applyFill="1" applyBorder="1"/>
    <xf numFmtId="0" fontId="0" fillId="4" borderId="97" xfId="0" applyFill="1" applyBorder="1"/>
    <xf numFmtId="0" fontId="0" fillId="4" borderId="98" xfId="0" applyFill="1" applyBorder="1"/>
    <xf numFmtId="0" fontId="11" fillId="2" borderId="41" xfId="0" applyFont="1" applyFill="1" applyBorder="1"/>
    <xf numFmtId="0" fontId="0" fillId="0" borderId="110" xfId="0" applyFill="1" applyBorder="1" applyAlignment="1">
      <alignment textRotation="90"/>
    </xf>
    <xf numFmtId="0" fontId="0" fillId="0" borderId="111" xfId="0" applyFill="1" applyBorder="1" applyAlignment="1">
      <alignment textRotation="90"/>
    </xf>
    <xf numFmtId="0" fontId="0" fillId="0" borderId="112" xfId="0" applyFill="1" applyBorder="1" applyAlignment="1">
      <alignment textRotation="90"/>
    </xf>
    <xf numFmtId="0" fontId="0" fillId="0" borderId="113" xfId="0" applyFill="1" applyBorder="1" applyAlignment="1">
      <alignment textRotation="90"/>
    </xf>
    <xf numFmtId="0" fontId="0" fillId="2" borderId="114" xfId="0" applyFill="1" applyBorder="1"/>
    <xf numFmtId="0" fontId="0" fillId="5" borderId="115" xfId="0" applyFill="1" applyBorder="1"/>
    <xf numFmtId="0" fontId="0" fillId="4" borderId="115" xfId="0" applyFill="1" applyBorder="1"/>
    <xf numFmtId="0" fontId="0" fillId="4" borderId="116" xfId="0" applyFill="1" applyBorder="1"/>
    <xf numFmtId="0" fontId="0" fillId="0" borderId="117" xfId="0" applyBorder="1"/>
    <xf numFmtId="0" fontId="2" fillId="0" borderId="118" xfId="0" applyNumberFormat="1" applyFont="1" applyBorder="1" applyAlignment="1" applyProtection="1">
      <alignment horizontal="center" vertical="top" wrapText="1"/>
      <protection hidden="1"/>
    </xf>
    <xf numFmtId="1" fontId="3" fillId="0" borderId="34" xfId="0" applyNumberFormat="1" applyFont="1" applyBorder="1" applyAlignment="1" applyProtection="1">
      <alignment horizontal="center" textRotation="90" wrapText="1"/>
      <protection hidden="1"/>
    </xf>
    <xf numFmtId="1" fontId="3" fillId="0" borderId="119" xfId="0" applyNumberFormat="1" applyFont="1" applyBorder="1" applyAlignment="1" applyProtection="1">
      <alignment horizontal="center" vertical="center" wrapText="1"/>
      <protection hidden="1"/>
    </xf>
    <xf numFmtId="0" fontId="7" fillId="3" borderId="55" xfId="0" applyFont="1" applyFill="1" applyBorder="1"/>
    <xf numFmtId="0" fontId="8" fillId="7" borderId="55" xfId="0" applyFont="1" applyFill="1" applyBorder="1"/>
    <xf numFmtId="0" fontId="11" fillId="0" borderId="58" xfId="0" applyFont="1" applyBorder="1"/>
    <xf numFmtId="0" fontId="11" fillId="0" borderId="32" xfId="0" applyFont="1" applyBorder="1"/>
    <xf numFmtId="0" fontId="11" fillId="0" borderId="120" xfId="0" applyFont="1" applyBorder="1"/>
    <xf numFmtId="0" fontId="11" fillId="0" borderId="57" xfId="0" applyFont="1" applyBorder="1"/>
    <xf numFmtId="0" fontId="13" fillId="3" borderId="55" xfId="0" applyFont="1" applyFill="1" applyBorder="1"/>
    <xf numFmtId="0" fontId="1" fillId="2" borderId="57" xfId="0" applyFont="1" applyFill="1" applyBorder="1"/>
    <xf numFmtId="0" fontId="1" fillId="2" borderId="32" xfId="0" applyFont="1" applyFill="1" applyBorder="1"/>
    <xf numFmtId="0" fontId="1" fillId="2" borderId="53" xfId="0" applyFont="1" applyFill="1" applyBorder="1"/>
    <xf numFmtId="0" fontId="1" fillId="2" borderId="58" xfId="0" applyFont="1" applyFill="1" applyBorder="1"/>
    <xf numFmtId="0" fontId="9" fillId="3" borderId="55" xfId="0" applyFont="1" applyFill="1" applyBorder="1"/>
    <xf numFmtId="1" fontId="0" fillId="7" borderId="55" xfId="0" applyNumberFormat="1" applyFill="1" applyBorder="1"/>
    <xf numFmtId="0" fontId="1" fillId="2" borderId="120" xfId="0" applyFont="1" applyFill="1" applyBorder="1"/>
    <xf numFmtId="0" fontId="0" fillId="2" borderId="32" xfId="0" applyFill="1" applyBorder="1"/>
    <xf numFmtId="0" fontId="1" fillId="2" borderId="34" xfId="0" applyFont="1" applyFill="1" applyBorder="1"/>
    <xf numFmtId="1" fontId="8" fillId="3" borderId="55" xfId="0" applyNumberFormat="1" applyFont="1" applyFill="1" applyBorder="1"/>
    <xf numFmtId="1" fontId="15" fillId="7" borderId="55" xfId="0" applyNumberFormat="1" applyFont="1" applyFill="1" applyBorder="1"/>
    <xf numFmtId="0" fontId="0" fillId="5" borderId="32" xfId="0" applyFill="1" applyBorder="1"/>
    <xf numFmtId="0" fontId="0" fillId="5" borderId="34" xfId="0" applyFill="1" applyBorder="1"/>
    <xf numFmtId="0" fontId="15" fillId="7" borderId="55" xfId="0" applyFont="1" applyFill="1" applyBorder="1"/>
    <xf numFmtId="0" fontId="0" fillId="2" borderId="57" xfId="0" applyFill="1" applyBorder="1"/>
    <xf numFmtId="0" fontId="0" fillId="2" borderId="58" xfId="0" applyFill="1" applyBorder="1"/>
    <xf numFmtId="0" fontId="16" fillId="7" borderId="55" xfId="0" applyFont="1" applyFill="1" applyBorder="1"/>
    <xf numFmtId="0" fontId="0" fillId="7" borderId="121" xfId="0" applyFill="1" applyBorder="1"/>
    <xf numFmtId="0" fontId="0" fillId="0" borderId="122" xfId="0" applyBorder="1"/>
    <xf numFmtId="0" fontId="0" fillId="0" borderId="31" xfId="0" applyBorder="1"/>
    <xf numFmtId="0" fontId="0" fillId="0" borderId="0" xfId="0" applyBorder="1" applyAlignment="1">
      <alignment horizontal="left" wrapText="1"/>
    </xf>
    <xf numFmtId="0" fontId="0" fillId="5" borderId="123" xfId="0" applyFill="1" applyBorder="1"/>
    <xf numFmtId="0" fontId="19" fillId="2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2" borderId="9" xfId="0" applyNumberFormat="1" applyFont="1" applyFill="1" applyBorder="1" applyAlignment="1" applyProtection="1">
      <alignment horizontal="left" vertical="center" wrapText="1"/>
      <protection hidden="1"/>
    </xf>
    <xf numFmtId="0" fontId="6" fillId="2" borderId="57" xfId="0" applyNumberFormat="1" applyFont="1" applyFill="1" applyBorder="1" applyAlignment="1" applyProtection="1">
      <alignment horizontal="left" vertical="center" wrapText="1"/>
      <protection hidden="1"/>
    </xf>
    <xf numFmtId="0" fontId="35" fillId="4" borderId="23" xfId="0" applyFont="1" applyFill="1" applyBorder="1"/>
    <xf numFmtId="0" fontId="35" fillId="3" borderId="23" xfId="0" applyFont="1" applyFill="1" applyBorder="1"/>
    <xf numFmtId="0" fontId="35" fillId="3" borderId="15" xfId="0" applyFont="1" applyFill="1" applyBorder="1"/>
    <xf numFmtId="1" fontId="35" fillId="3" borderId="23" xfId="0" applyNumberFormat="1" applyFont="1" applyFill="1" applyBorder="1"/>
    <xf numFmtId="0" fontId="0" fillId="4" borderId="13" xfId="0" applyFill="1" applyBorder="1"/>
    <xf numFmtId="0" fontId="36" fillId="2" borderId="75" xfId="0" applyFont="1" applyFill="1" applyBorder="1"/>
    <xf numFmtId="0" fontId="36" fillId="2" borderId="9" xfId="0" applyFont="1" applyFill="1" applyBorder="1"/>
    <xf numFmtId="0" fontId="36" fillId="2" borderId="40" xfId="0" applyFont="1" applyFill="1" applyBorder="1"/>
    <xf numFmtId="0" fontId="36" fillId="2" borderId="20" xfId="0" applyFont="1" applyFill="1" applyBorder="1"/>
    <xf numFmtId="0" fontId="36" fillId="2" borderId="62" xfId="0" applyFont="1" applyFill="1" applyBorder="1"/>
    <xf numFmtId="0" fontId="36" fillId="2" borderId="10" xfId="0" applyFont="1" applyFill="1" applyBorder="1"/>
    <xf numFmtId="0" fontId="36" fillId="2" borderId="41" xfId="0" applyFont="1" applyFill="1" applyBorder="1"/>
    <xf numFmtId="0" fontId="36" fillId="2" borderId="1" xfId="0" applyFont="1" applyFill="1" applyBorder="1"/>
    <xf numFmtId="0" fontId="36" fillId="2" borderId="63" xfId="0" applyFont="1" applyFill="1" applyBorder="1"/>
    <xf numFmtId="0" fontId="36" fillId="2" borderId="77" xfId="0" applyFont="1" applyFill="1" applyBorder="1"/>
    <xf numFmtId="0" fontId="36" fillId="2" borderId="19" xfId="0" applyFont="1" applyFill="1" applyBorder="1"/>
    <xf numFmtId="0" fontId="36" fillId="2" borderId="42" xfId="0" applyFont="1" applyFill="1" applyBorder="1"/>
    <xf numFmtId="0" fontId="36" fillId="2" borderId="38" xfId="0" applyFont="1" applyFill="1" applyBorder="1"/>
    <xf numFmtId="0" fontId="36" fillId="2" borderId="78" xfId="0" applyFont="1" applyFill="1" applyBorder="1"/>
    <xf numFmtId="0" fontId="36" fillId="2" borderId="64" xfId="0" applyFont="1" applyFill="1" applyBorder="1"/>
    <xf numFmtId="0" fontId="36" fillId="2" borderId="2" xfId="0" applyFont="1" applyFill="1" applyBorder="1"/>
    <xf numFmtId="0" fontId="36" fillId="2" borderId="44" xfId="0" applyFont="1" applyFill="1" applyBorder="1"/>
    <xf numFmtId="1" fontId="36" fillId="3" borderId="9" xfId="0" applyNumberFormat="1" applyFont="1" applyFill="1" applyBorder="1"/>
    <xf numFmtId="0" fontId="36" fillId="4" borderId="9" xfId="0" applyFont="1" applyFill="1" applyBorder="1"/>
    <xf numFmtId="0" fontId="36" fillId="3" borderId="9" xfId="0" applyFont="1" applyFill="1" applyBorder="1"/>
    <xf numFmtId="0" fontId="36" fillId="3" borderId="16" xfId="0" applyFont="1" applyFill="1" applyBorder="1"/>
    <xf numFmtId="0" fontId="36" fillId="3" borderId="10" xfId="0" applyFont="1" applyFill="1" applyBorder="1"/>
    <xf numFmtId="0" fontId="36" fillId="4" borderId="10" xfId="0" applyFont="1" applyFill="1" applyBorder="1"/>
    <xf numFmtId="0" fontId="36" fillId="3" borderId="7" xfId="0" applyFont="1" applyFill="1" applyBorder="1"/>
    <xf numFmtId="0" fontId="36" fillId="4" borderId="19" xfId="0" applyFont="1" applyFill="1" applyBorder="1"/>
    <xf numFmtId="0" fontId="36" fillId="3" borderId="19" xfId="0" applyFont="1" applyFill="1" applyBorder="1"/>
    <xf numFmtId="0" fontId="36" fillId="3" borderId="8" xfId="0" applyFont="1" applyFill="1" applyBorder="1"/>
    <xf numFmtId="1" fontId="36" fillId="3" borderId="37" xfId="0" applyNumberFormat="1" applyFont="1" applyFill="1" applyBorder="1"/>
    <xf numFmtId="1" fontId="36" fillId="3" borderId="10" xfId="0" applyNumberFormat="1" applyFont="1" applyFill="1" applyBorder="1"/>
    <xf numFmtId="0" fontId="36" fillId="4" borderId="2" xfId="0" applyFont="1" applyFill="1" applyBorder="1"/>
    <xf numFmtId="0" fontId="36" fillId="3" borderId="2" xfId="0" applyFont="1" applyFill="1" applyBorder="1"/>
    <xf numFmtId="0" fontId="36" fillId="3" borderId="26" xfId="0" applyFont="1" applyFill="1" applyBorder="1"/>
    <xf numFmtId="1" fontId="36" fillId="3" borderId="12" xfId="0" applyNumberFormat="1" applyFont="1" applyFill="1" applyBorder="1"/>
    <xf numFmtId="0" fontId="36" fillId="4" borderId="12" xfId="0" applyFont="1" applyFill="1" applyBorder="1"/>
    <xf numFmtId="0" fontId="36" fillId="3" borderId="12" xfId="0" applyFont="1" applyFill="1" applyBorder="1"/>
    <xf numFmtId="0" fontId="36" fillId="3" borderId="6" xfId="0" applyFont="1" applyFill="1" applyBorder="1"/>
    <xf numFmtId="0" fontId="36" fillId="4" borderId="37" xfId="0" applyFont="1" applyFill="1" applyBorder="1"/>
    <xf numFmtId="0" fontId="36" fillId="3" borderId="36" xfId="0" applyFont="1" applyFill="1" applyBorder="1"/>
    <xf numFmtId="0" fontId="36" fillId="2" borderId="60" xfId="0" applyFont="1" applyFill="1" applyBorder="1"/>
    <xf numFmtId="0" fontId="36" fillId="2" borderId="12" xfId="0" applyFont="1" applyFill="1" applyBorder="1"/>
    <xf numFmtId="0" fontId="36" fillId="2" borderId="43" xfId="0" applyFont="1" applyFill="1" applyBorder="1"/>
    <xf numFmtId="0" fontId="36" fillId="2" borderId="30" xfId="0" applyFont="1" applyFill="1" applyBorder="1"/>
    <xf numFmtId="0" fontId="36" fillId="2" borderId="61" xfId="0" applyFont="1" applyFill="1" applyBorder="1"/>
    <xf numFmtId="0" fontId="36" fillId="2" borderId="49" xfId="0" applyFont="1" applyFill="1" applyBorder="1"/>
    <xf numFmtId="0" fontId="36" fillId="2" borderId="48" xfId="0" applyFont="1" applyFill="1" applyBorder="1"/>
    <xf numFmtId="0" fontId="36" fillId="2" borderId="32" xfId="0" applyFont="1" applyFill="1" applyBorder="1"/>
    <xf numFmtId="0" fontId="36" fillId="2" borderId="79" xfId="0" applyFont="1" applyFill="1" applyBorder="1"/>
    <xf numFmtId="0" fontId="36" fillId="2" borderId="37" xfId="0" applyFont="1" applyFill="1" applyBorder="1"/>
    <xf numFmtId="0" fontId="36" fillId="2" borderId="45" xfId="0" applyFont="1" applyFill="1" applyBorder="1"/>
    <xf numFmtId="0" fontId="36" fillId="2" borderId="31" xfId="0" applyFont="1" applyFill="1" applyBorder="1"/>
    <xf numFmtId="0" fontId="36" fillId="2" borderId="80" xfId="0" applyFont="1" applyFill="1" applyBorder="1"/>
    <xf numFmtId="0" fontId="36" fillId="2" borderId="51" xfId="0" applyFont="1" applyFill="1" applyBorder="1"/>
    <xf numFmtId="0" fontId="36" fillId="2" borderId="65" xfId="0" applyFont="1" applyFill="1" applyBorder="1"/>
    <xf numFmtId="0" fontId="36" fillId="0" borderId="60" xfId="0" applyFont="1" applyBorder="1"/>
    <xf numFmtId="0" fontId="36" fillId="0" borderId="12" xfId="0" applyFont="1" applyBorder="1"/>
    <xf numFmtId="0" fontId="36" fillId="0" borderId="43" xfId="0" applyFont="1" applyBorder="1"/>
    <xf numFmtId="0" fontId="36" fillId="0" borderId="30" xfId="0" applyFont="1" applyBorder="1"/>
    <xf numFmtId="0" fontId="36" fillId="0" borderId="61" xfId="0" applyFont="1" applyBorder="1"/>
    <xf numFmtId="0" fontId="36" fillId="0" borderId="75" xfId="0" applyFont="1" applyBorder="1"/>
    <xf numFmtId="0" fontId="36" fillId="0" borderId="9" xfId="0" applyFont="1" applyBorder="1"/>
    <xf numFmtId="0" fontId="36" fillId="0" borderId="40" xfId="0" applyFont="1" applyBorder="1"/>
    <xf numFmtId="0" fontId="36" fillId="0" borderId="20" xfId="0" applyFont="1" applyBorder="1"/>
    <xf numFmtId="0" fontId="36" fillId="0" borderId="76" xfId="0" applyFont="1" applyBorder="1"/>
    <xf numFmtId="0" fontId="36" fillId="2" borderId="47" xfId="0" applyFont="1" applyFill="1" applyBorder="1"/>
    <xf numFmtId="0" fontId="36" fillId="2" borderId="76" xfId="0" applyFont="1" applyFill="1" applyBorder="1"/>
    <xf numFmtId="0" fontId="36" fillId="0" borderId="62" xfId="0" applyFont="1" applyBorder="1"/>
    <xf numFmtId="0" fontId="36" fillId="0" borderId="10" xfId="0" applyFont="1" applyBorder="1"/>
    <xf numFmtId="0" fontId="36" fillId="0" borderId="41" xfId="0" applyFont="1" applyBorder="1"/>
    <xf numFmtId="0" fontId="36" fillId="0" borderId="1" xfId="0" applyFont="1" applyBorder="1"/>
    <xf numFmtId="0" fontId="36" fillId="0" borderId="63" xfId="0" applyFont="1" applyBorder="1"/>
    <xf numFmtId="1" fontId="36" fillId="3" borderId="19" xfId="0" applyNumberFormat="1" applyFont="1" applyFill="1" applyBorder="1"/>
    <xf numFmtId="0" fontId="36" fillId="0" borderId="77" xfId="0" applyFont="1" applyBorder="1"/>
    <xf numFmtId="0" fontId="36" fillId="0" borderId="19" xfId="0" applyFont="1" applyBorder="1"/>
    <xf numFmtId="0" fontId="36" fillId="0" borderId="42" xfId="0" applyFont="1" applyBorder="1"/>
    <xf numFmtId="0" fontId="36" fillId="0" borderId="38" xfId="0" applyFont="1" applyBorder="1"/>
    <xf numFmtId="0" fontId="36" fillId="0" borderId="78" xfId="0" applyFont="1" applyBorder="1"/>
    <xf numFmtId="0" fontId="36" fillId="2" borderId="50" xfId="0" applyFont="1" applyFill="1" applyBorder="1"/>
    <xf numFmtId="0" fontId="36" fillId="0" borderId="62" xfId="0" applyFont="1" applyFill="1" applyBorder="1"/>
    <xf numFmtId="0" fontId="36" fillId="0" borderId="10" xfId="0" applyFont="1" applyFill="1" applyBorder="1"/>
    <xf numFmtId="0" fontId="36" fillId="0" borderId="41" xfId="0" applyFont="1" applyFill="1" applyBorder="1"/>
    <xf numFmtId="0" fontId="36" fillId="0" borderId="1" xfId="0" applyFont="1" applyFill="1" applyBorder="1"/>
    <xf numFmtId="0" fontId="36" fillId="0" borderId="63" xfId="0" applyFont="1" applyFill="1" applyBorder="1"/>
    <xf numFmtId="0" fontId="36" fillId="2" borderId="0" xfId="0" applyFont="1" applyFill="1" applyBorder="1"/>
    <xf numFmtId="0" fontId="36" fillId="0" borderId="64" xfId="0" applyFont="1" applyBorder="1"/>
    <xf numFmtId="0" fontId="36" fillId="0" borderId="2" xfId="0" applyFont="1" applyBorder="1"/>
    <xf numFmtId="0" fontId="36" fillId="0" borderId="44" xfId="0" applyFont="1" applyBorder="1"/>
    <xf numFmtId="0" fontId="36" fillId="0" borderId="25" xfId="0" applyFont="1" applyBorder="1"/>
    <xf numFmtId="0" fontId="36" fillId="0" borderId="65" xfId="0" applyFont="1" applyBorder="1"/>
    <xf numFmtId="0" fontId="36" fillId="2" borderId="25" xfId="0" applyFont="1" applyFill="1" applyBorder="1"/>
    <xf numFmtId="0" fontId="36" fillId="2" borderId="52" xfId="0" applyFont="1" applyFill="1" applyBorder="1"/>
    <xf numFmtId="1" fontId="36" fillId="5" borderId="9" xfId="0" applyNumberFormat="1" applyFont="1" applyFill="1" applyBorder="1"/>
    <xf numFmtId="1" fontId="36" fillId="5" borderId="10" xfId="0" applyNumberFormat="1" applyFont="1" applyFill="1" applyBorder="1"/>
    <xf numFmtId="0" fontId="36" fillId="13" borderId="9" xfId="0" applyFont="1" applyFill="1" applyBorder="1"/>
    <xf numFmtId="0" fontId="36" fillId="5" borderId="10" xfId="0" applyFont="1" applyFill="1" applyBorder="1"/>
    <xf numFmtId="0" fontId="36" fillId="5" borderId="9" xfId="0" applyFont="1" applyFill="1" applyBorder="1"/>
    <xf numFmtId="0" fontId="36" fillId="5" borderId="7" xfId="0" applyFont="1" applyFill="1" applyBorder="1"/>
    <xf numFmtId="0" fontId="36" fillId="5" borderId="62" xfId="0" applyFont="1" applyFill="1" applyBorder="1"/>
    <xf numFmtId="0" fontId="36" fillId="5" borderId="41" xfId="0" applyFont="1" applyFill="1" applyBorder="1"/>
    <xf numFmtId="0" fontId="36" fillId="5" borderId="1" xfId="0" applyFont="1" applyFill="1" applyBorder="1"/>
    <xf numFmtId="0" fontId="36" fillId="5" borderId="63" xfId="0" applyFont="1" applyFill="1" applyBorder="1"/>
    <xf numFmtId="0" fontId="36" fillId="5" borderId="48" xfId="0" applyFont="1" applyFill="1" applyBorder="1"/>
    <xf numFmtId="1" fontId="36" fillId="5" borderId="2" xfId="0" applyNumberFormat="1" applyFont="1" applyFill="1" applyBorder="1"/>
    <xf numFmtId="0" fontId="36" fillId="5" borderId="2" xfId="0" applyFont="1" applyFill="1" applyBorder="1"/>
    <xf numFmtId="0" fontId="36" fillId="5" borderId="26" xfId="0" applyFont="1" applyFill="1" applyBorder="1"/>
    <xf numFmtId="0" fontId="36" fillId="5" borderId="64" xfId="0" applyFont="1" applyFill="1" applyBorder="1"/>
    <xf numFmtId="0" fontId="36" fillId="5" borderId="44" xfId="0" applyFont="1" applyFill="1" applyBorder="1"/>
    <xf numFmtId="0" fontId="36" fillId="5" borderId="25" xfId="0" applyFont="1" applyFill="1" applyBorder="1"/>
    <xf numFmtId="0" fontId="36" fillId="5" borderId="65" xfId="0" applyFont="1" applyFill="1" applyBorder="1"/>
    <xf numFmtId="0" fontId="36" fillId="5" borderId="52" xfId="0" applyFont="1" applyFill="1" applyBorder="1"/>
    <xf numFmtId="1" fontId="36" fillId="5" borderId="37" xfId="0" applyNumberFormat="1" applyFont="1" applyFill="1" applyBorder="1"/>
    <xf numFmtId="1" fontId="36" fillId="5" borderId="19" xfId="0" applyNumberFormat="1" applyFont="1" applyFill="1" applyBorder="1"/>
    <xf numFmtId="0" fontId="36" fillId="5" borderId="19" xfId="0" applyFont="1" applyFill="1" applyBorder="1"/>
    <xf numFmtId="0" fontId="36" fillId="5" borderId="37" xfId="0" applyFont="1" applyFill="1" applyBorder="1"/>
    <xf numFmtId="0" fontId="36" fillId="5" borderId="8" xfId="0" applyFont="1" applyFill="1" applyBorder="1"/>
    <xf numFmtId="0" fontId="36" fillId="0" borderId="64" xfId="0" applyFont="1" applyFill="1" applyBorder="1"/>
    <xf numFmtId="0" fontId="36" fillId="0" borderId="2" xfId="0" applyFont="1" applyFill="1" applyBorder="1"/>
    <xf numFmtId="0" fontId="36" fillId="0" borderId="44" xfId="0" applyFont="1" applyFill="1" applyBorder="1"/>
    <xf numFmtId="0" fontId="36" fillId="0" borderId="25" xfId="0" applyFont="1" applyFill="1" applyBorder="1"/>
    <xf numFmtId="0" fontId="36" fillId="0" borderId="65" xfId="0" applyFont="1" applyFill="1" applyBorder="1"/>
    <xf numFmtId="1" fontId="36" fillId="5" borderId="23" xfId="0" applyNumberFormat="1" applyFont="1" applyFill="1" applyBorder="1"/>
    <xf numFmtId="0" fontId="36" fillId="5" borderId="23" xfId="0" applyFont="1" applyFill="1" applyBorder="1"/>
    <xf numFmtId="0" fontId="36" fillId="5" borderId="74" xfId="0" applyFont="1" applyFill="1" applyBorder="1"/>
    <xf numFmtId="49" fontId="22" fillId="0" borderId="10" xfId="0" applyNumberFormat="1" applyFont="1" applyFill="1" applyBorder="1" applyAlignment="1" applyProtection="1">
      <alignment horizontal="center" textRotation="90" wrapText="1" shrinkToFit="1"/>
      <protection hidden="1"/>
    </xf>
    <xf numFmtId="49" fontId="19" fillId="2" borderId="19" xfId="0" applyNumberFormat="1" applyFont="1" applyFill="1" applyBorder="1" applyAlignment="1" applyProtection="1">
      <alignment horizontal="center" vertical="center"/>
    </xf>
    <xf numFmtId="49" fontId="19" fillId="2" borderId="9" xfId="0" applyNumberFormat="1" applyFont="1" applyFill="1" applyBorder="1" applyAlignment="1" applyProtection="1">
      <alignment horizontal="center" vertical="center"/>
    </xf>
    <xf numFmtId="49" fontId="21" fillId="0" borderId="19" xfId="0" applyNumberFormat="1" applyFont="1" applyBorder="1" applyAlignment="1" applyProtection="1">
      <alignment horizontal="center" vertical="center" textRotation="90"/>
      <protection hidden="1"/>
    </xf>
    <xf numFmtId="49" fontId="21" fillId="0" borderId="9" xfId="0" applyNumberFormat="1" applyFont="1" applyBorder="1" applyAlignment="1" applyProtection="1">
      <alignment horizontal="center" vertical="center" textRotation="90"/>
      <protection hidden="1"/>
    </xf>
    <xf numFmtId="49" fontId="21" fillId="0" borderId="37" xfId="0" applyNumberFormat="1" applyFont="1" applyBorder="1" applyAlignment="1" applyProtection="1">
      <alignment horizontal="center" vertical="center" textRotation="90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7" xfId="0" applyFont="1" applyBorder="1" applyAlignment="1" applyProtection="1">
      <alignment horizontal="center" vertical="center"/>
      <protection hidden="1"/>
    </xf>
    <xf numFmtId="0" fontId="21" fillId="0" borderId="99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49" fontId="24" fillId="2" borderId="19" xfId="0" applyNumberFormat="1" applyFont="1" applyFill="1" applyBorder="1" applyAlignment="1" applyProtection="1">
      <alignment horizontal="center" vertical="center"/>
    </xf>
    <xf numFmtId="49" fontId="24" fillId="2" borderId="9" xfId="0" applyNumberFormat="1" applyFont="1" applyFill="1" applyBorder="1" applyAlignment="1" applyProtection="1">
      <alignment horizontal="center" vertical="center"/>
    </xf>
    <xf numFmtId="49" fontId="24" fillId="9" borderId="19" xfId="0" applyNumberFormat="1" applyFont="1" applyFill="1" applyBorder="1" applyAlignment="1" applyProtection="1">
      <alignment horizontal="center" vertical="center"/>
    </xf>
    <xf numFmtId="49" fontId="24" fillId="9" borderId="9" xfId="0" applyNumberFormat="1" applyFont="1" applyFill="1" applyBorder="1" applyAlignment="1" applyProtection="1">
      <alignment horizontal="center" vertical="center"/>
    </xf>
    <xf numFmtId="49" fontId="24" fillId="5" borderId="19" xfId="0" applyNumberFormat="1" applyFont="1" applyFill="1" applyBorder="1" applyAlignment="1" applyProtection="1">
      <alignment horizontal="center" vertical="center"/>
    </xf>
    <xf numFmtId="49" fontId="24" fillId="5" borderId="9" xfId="0" applyNumberFormat="1" applyFont="1" applyFill="1" applyBorder="1" applyAlignment="1" applyProtection="1">
      <alignment horizontal="center" vertical="center"/>
    </xf>
    <xf numFmtId="49" fontId="24" fillId="7" borderId="19" xfId="0" applyNumberFormat="1" applyFont="1" applyFill="1" applyBorder="1" applyAlignment="1" applyProtection="1">
      <alignment horizontal="center" vertical="center"/>
    </xf>
    <xf numFmtId="49" fontId="24" fillId="7" borderId="9" xfId="0" applyNumberFormat="1" applyFont="1" applyFill="1" applyBorder="1" applyAlignment="1" applyProtection="1">
      <alignment horizontal="center" vertical="center"/>
    </xf>
    <xf numFmtId="49" fontId="24" fillId="10" borderId="19" xfId="0" applyNumberFormat="1" applyFont="1" applyFill="1" applyBorder="1" applyAlignment="1" applyProtection="1">
      <alignment horizontal="center" vertical="center"/>
    </xf>
    <xf numFmtId="49" fontId="24" fillId="10" borderId="9" xfId="0" applyNumberFormat="1" applyFont="1" applyFill="1" applyBorder="1" applyAlignment="1" applyProtection="1">
      <alignment horizontal="center" vertical="center"/>
    </xf>
    <xf numFmtId="49" fontId="19" fillId="7" borderId="19" xfId="0" applyNumberFormat="1" applyFont="1" applyFill="1" applyBorder="1" applyAlignment="1" applyProtection="1">
      <alignment horizontal="center" vertical="center"/>
    </xf>
    <xf numFmtId="49" fontId="19" fillId="7" borderId="9" xfId="0" applyNumberFormat="1" applyFont="1" applyFill="1" applyBorder="1" applyAlignment="1" applyProtection="1">
      <alignment horizontal="center" vertical="center"/>
    </xf>
    <xf numFmtId="49" fontId="19" fillId="2" borderId="19" xfId="1" applyNumberFormat="1" applyFont="1" applyFill="1" applyBorder="1" applyAlignment="1" applyProtection="1">
      <alignment horizontal="center" vertical="center"/>
    </xf>
    <xf numFmtId="49" fontId="19" fillId="2" borderId="9" xfId="1" applyNumberFormat="1" applyFont="1" applyFill="1" applyBorder="1" applyAlignment="1" applyProtection="1">
      <alignment horizontal="center" vertical="center"/>
    </xf>
    <xf numFmtId="49" fontId="10" fillId="11" borderId="19" xfId="0" applyNumberFormat="1" applyFont="1" applyFill="1" applyBorder="1" applyAlignment="1" applyProtection="1">
      <alignment horizontal="center" vertical="center"/>
    </xf>
    <xf numFmtId="49" fontId="10" fillId="11" borderId="9" xfId="0" applyNumberFormat="1" applyFont="1" applyFill="1" applyBorder="1" applyAlignment="1" applyProtection="1">
      <alignment horizontal="center" vertical="center"/>
    </xf>
    <xf numFmtId="49" fontId="24" fillId="12" borderId="19" xfId="0" applyNumberFormat="1" applyFont="1" applyFill="1" applyBorder="1" applyAlignment="1" applyProtection="1">
      <alignment horizontal="center" vertical="center"/>
    </xf>
    <xf numFmtId="49" fontId="24" fillId="1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 textRotation="90"/>
      <protection hidden="1"/>
    </xf>
    <xf numFmtId="0" fontId="0" fillId="0" borderId="37" xfId="0" applyBorder="1" applyAlignment="1" applyProtection="1">
      <alignment horizontal="center" vertical="center" textRotation="90"/>
      <protection hidden="1"/>
    </xf>
    <xf numFmtId="0" fontId="0" fillId="0" borderId="9" xfId="0" applyBorder="1" applyAlignment="1" applyProtection="1">
      <alignment horizontal="center" vertical="center" textRotation="90"/>
      <protection hidden="1"/>
    </xf>
    <xf numFmtId="0" fontId="0" fillId="0" borderId="99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0" xfId="0" applyFill="1" applyBorder="1" applyAlignment="1" applyProtection="1">
      <alignment horizontal="center" textRotation="90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textRotation="90" wrapText="1" shrinkToFit="1"/>
      <protection hidden="1"/>
    </xf>
    <xf numFmtId="49" fontId="25" fillId="11" borderId="19" xfId="0" applyNumberFormat="1" applyFont="1" applyFill="1" applyBorder="1" applyAlignment="1" applyProtection="1">
      <alignment horizontal="center" vertical="center"/>
    </xf>
    <xf numFmtId="49" fontId="25" fillId="11" borderId="9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textRotation="90" wrapText="1"/>
      <protection hidden="1"/>
    </xf>
    <xf numFmtId="0" fontId="22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ill="1" applyBorder="1" applyAlignment="1" applyProtection="1"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00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3" fillId="3" borderId="19" xfId="0" applyNumberFormat="1" applyFont="1" applyFill="1" applyBorder="1" applyAlignment="1" applyProtection="1">
      <alignment horizontal="center" vertical="center"/>
      <protection hidden="1"/>
    </xf>
    <xf numFmtId="0" fontId="33" fillId="3" borderId="9" xfId="0" applyNumberFormat="1" applyFont="1" applyFill="1" applyBorder="1" applyAlignment="1" applyProtection="1">
      <alignment horizontal="center" vertical="center"/>
      <protection hidden="1"/>
    </xf>
    <xf numFmtId="49" fontId="19" fillId="12" borderId="19" xfId="0" applyNumberFormat="1" applyFont="1" applyFill="1" applyBorder="1" applyAlignment="1" applyProtection="1">
      <alignment horizontal="center" vertical="center"/>
    </xf>
    <xf numFmtId="49" fontId="19" fillId="12" borderId="9" xfId="0" applyNumberFormat="1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49" fontId="19" fillId="5" borderId="19" xfId="0" applyNumberFormat="1" applyFont="1" applyFill="1" applyBorder="1" applyAlignment="1" applyProtection="1">
      <alignment horizontal="center" vertical="center"/>
    </xf>
    <xf numFmtId="49" fontId="19" fillId="5" borderId="9" xfId="0" applyNumberFormat="1" applyFont="1" applyFill="1" applyBorder="1" applyAlignment="1" applyProtection="1">
      <alignment horizontal="center" vertical="center"/>
    </xf>
    <xf numFmtId="0" fontId="33" fillId="3" borderId="19" xfId="0" applyFont="1" applyFill="1" applyBorder="1" applyAlignment="1" applyProtection="1">
      <alignment horizontal="center" vertical="center"/>
      <protection hidden="1"/>
    </xf>
    <xf numFmtId="0" fontId="33" fillId="3" borderId="9" xfId="0" applyFont="1" applyFill="1" applyBorder="1" applyAlignment="1" applyProtection="1">
      <alignment horizontal="center" vertical="center"/>
      <protection hidden="1"/>
    </xf>
    <xf numFmtId="1" fontId="33" fillId="3" borderId="19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/>
    </xf>
    <xf numFmtId="49" fontId="24" fillId="0" borderId="19" xfId="0" applyNumberFormat="1" applyFont="1" applyFill="1" applyBorder="1" applyAlignment="1" applyProtection="1">
      <alignment horizontal="center" vertical="center"/>
    </xf>
    <xf numFmtId="49" fontId="24" fillId="0" borderId="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1" fontId="2" fillId="0" borderId="62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0" fontId="2" fillId="0" borderId="105" xfId="0" applyNumberFormat="1" applyFont="1" applyBorder="1" applyAlignment="1" applyProtection="1">
      <alignment horizontal="center" vertical="center" wrapText="1"/>
      <protection hidden="1"/>
    </xf>
    <xf numFmtId="0" fontId="2" fillId="0" borderId="99" xfId="0" applyNumberFormat="1" applyFont="1" applyBorder="1" applyAlignment="1" applyProtection="1">
      <alignment horizontal="center" vertical="center" wrapText="1"/>
      <protection hidden="1"/>
    </xf>
    <xf numFmtId="49" fontId="2" fillId="0" borderId="5" xfId="0" applyNumberFormat="1" applyFont="1" applyBorder="1" applyAlignment="1" applyProtection="1">
      <alignment horizontal="left" wrapText="1"/>
      <protection hidden="1"/>
    </xf>
    <xf numFmtId="49" fontId="2" fillId="0" borderId="102" xfId="0" applyNumberFormat="1" applyFont="1" applyBorder="1" applyAlignment="1" applyProtection="1">
      <alignment horizontal="left" wrapText="1"/>
      <protection hidden="1"/>
    </xf>
    <xf numFmtId="49" fontId="2" fillId="0" borderId="27" xfId="0" applyNumberFormat="1" applyFont="1" applyBorder="1" applyAlignment="1" applyProtection="1">
      <alignment horizontal="left" wrapText="1"/>
      <protection hidden="1"/>
    </xf>
    <xf numFmtId="49" fontId="2" fillId="0" borderId="17" xfId="0" applyNumberFormat="1" applyFont="1" applyBorder="1" applyAlignment="1" applyProtection="1">
      <alignment horizontal="left" wrapText="1"/>
      <protection hidden="1"/>
    </xf>
    <xf numFmtId="49" fontId="2" fillId="0" borderId="37" xfId="0" applyNumberFormat="1" applyFont="1" applyBorder="1" applyAlignment="1" applyProtection="1">
      <alignment horizontal="left" wrapText="1"/>
      <protection hidden="1"/>
    </xf>
    <xf numFmtId="49" fontId="2" fillId="0" borderId="28" xfId="0" applyNumberFormat="1" applyFont="1" applyBorder="1" applyAlignment="1" applyProtection="1">
      <alignment horizontal="left" wrapText="1"/>
      <protection hidden="1"/>
    </xf>
    <xf numFmtId="49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14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18" xfId="0" applyBorder="1"/>
    <xf numFmtId="0" fontId="0" fillId="0" borderId="36" xfId="0" applyBorder="1"/>
    <xf numFmtId="0" fontId="0" fillId="0" borderId="31" xfId="0" applyBorder="1"/>
    <xf numFmtId="0" fontId="0" fillId="0" borderId="16" xfId="0" applyBorder="1"/>
    <xf numFmtId="0" fontId="0" fillId="0" borderId="20" xfId="0" applyBorder="1"/>
    <xf numFmtId="49" fontId="2" fillId="0" borderId="10" xfId="0" applyNumberFormat="1" applyFont="1" applyBorder="1" applyAlignment="1" applyProtection="1">
      <alignment horizontal="center" textRotation="90"/>
      <protection hidden="1"/>
    </xf>
    <xf numFmtId="49" fontId="2" fillId="0" borderId="10" xfId="0" applyNumberFormat="1" applyFont="1" applyBorder="1" applyAlignment="1" applyProtection="1">
      <alignment horizontal="center"/>
      <protection hidden="1"/>
    </xf>
    <xf numFmtId="49" fontId="2" fillId="0" borderId="2" xfId="0" applyNumberFormat="1" applyFont="1" applyBorder="1" applyAlignment="1" applyProtection="1">
      <alignment horizontal="center"/>
      <protection hidden="1"/>
    </xf>
    <xf numFmtId="1" fontId="2" fillId="0" borderId="63" xfId="0" applyNumberFormat="1" applyFont="1" applyBorder="1" applyAlignment="1" applyProtection="1">
      <alignment horizontal="center" vertical="center" shrinkToFit="1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1" fontId="2" fillId="0" borderId="63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shrinkToFit="1"/>
      <protection hidden="1"/>
    </xf>
    <xf numFmtId="1" fontId="2" fillId="0" borderId="63" xfId="0" applyNumberFormat="1" applyFont="1" applyBorder="1" applyAlignment="1" applyProtection="1">
      <alignment horizontal="center" shrinkToFit="1"/>
      <protection hidden="1"/>
    </xf>
    <xf numFmtId="1" fontId="3" fillId="0" borderId="19" xfId="0" applyNumberFormat="1" applyFont="1" applyBorder="1" applyAlignment="1" applyProtection="1">
      <alignment horizontal="center" textRotation="90"/>
      <protection hidden="1"/>
    </xf>
    <xf numFmtId="1" fontId="3" fillId="0" borderId="28" xfId="0" applyNumberFormat="1" applyFont="1" applyBorder="1" applyAlignment="1" applyProtection="1">
      <alignment horizontal="center" textRotation="90"/>
      <protection hidden="1"/>
    </xf>
    <xf numFmtId="0" fontId="2" fillId="0" borderId="7" xfId="0" applyNumberFormat="1" applyFont="1" applyBorder="1" applyAlignment="1" applyProtection="1">
      <alignment horizontal="center" vertical="center" shrinkToFit="1"/>
      <protection hidden="1"/>
    </xf>
    <xf numFmtId="0" fontId="2" fillId="0" borderId="99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8" fillId="0" borderId="8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shrinkToFit="1"/>
      <protection hidden="1"/>
    </xf>
    <xf numFmtId="1" fontId="3" fillId="0" borderId="77" xfId="0" applyNumberFormat="1" applyFont="1" applyBorder="1" applyAlignment="1" applyProtection="1">
      <alignment horizontal="center" textRotation="90"/>
      <protection hidden="1"/>
    </xf>
    <xf numFmtId="1" fontId="3" fillId="0" borderId="103" xfId="0" applyNumberFormat="1" applyFont="1" applyBorder="1" applyAlignment="1" applyProtection="1">
      <alignment horizontal="center" textRotation="90"/>
      <protection hidden="1"/>
    </xf>
    <xf numFmtId="1" fontId="3" fillId="0" borderId="38" xfId="0" applyNumberFormat="1" applyFont="1" applyBorder="1" applyAlignment="1" applyProtection="1">
      <alignment horizontal="center" textRotation="90"/>
      <protection hidden="1"/>
    </xf>
    <xf numFmtId="1" fontId="3" fillId="0" borderId="104" xfId="0" applyNumberFormat="1" applyFont="1" applyBorder="1" applyAlignment="1" applyProtection="1">
      <alignment horizontal="center" textRotation="90"/>
      <protection hidden="1"/>
    </xf>
    <xf numFmtId="0" fontId="31" fillId="0" borderId="54" xfId="0" applyFont="1" applyBorder="1" applyAlignment="1">
      <alignment horizontal="center" wrapText="1"/>
    </xf>
    <xf numFmtId="1" fontId="2" fillId="0" borderId="19" xfId="0" applyNumberFormat="1" applyFont="1" applyBorder="1" applyAlignment="1" applyProtection="1">
      <alignment horizontal="center" vertical="center" wrapText="1"/>
      <protection hidden="1"/>
    </xf>
    <xf numFmtId="1" fontId="2" fillId="0" borderId="37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 wrapText="1"/>
      <protection hidden="1"/>
    </xf>
    <xf numFmtId="1" fontId="2" fillId="0" borderId="36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2" xfId="0" applyNumberFormat="1" applyFont="1" applyBorder="1" applyAlignment="1" applyProtection="1">
      <alignment horizontal="center" vertical="center" textRotation="90" wrapText="1"/>
      <protection hidden="1"/>
    </xf>
    <xf numFmtId="1" fontId="2" fillId="0" borderId="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33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30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4" xfId="0" applyBorder="1" applyAlignment="1">
      <alignment horizontal="left" wrapText="1"/>
    </xf>
    <xf numFmtId="49" fontId="10" fillId="4" borderId="106" xfId="0" applyNumberFormat="1" applyFont="1" applyFill="1" applyBorder="1" applyAlignment="1" applyProtection="1">
      <alignment horizontal="center" vertical="center"/>
      <protection hidden="1"/>
    </xf>
    <xf numFmtId="49" fontId="10" fillId="4" borderId="107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31" xfId="0" applyNumberFormat="1" applyFont="1" applyBorder="1" applyAlignment="1" applyProtection="1">
      <alignment horizontal="center" vertical="center" wrapText="1"/>
      <protection hidden="1"/>
    </xf>
    <xf numFmtId="0" fontId="11" fillId="0" borderId="108" xfId="0" applyFont="1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104" xfId="0" applyBorder="1" applyAlignment="1">
      <alignment horizontal="left" wrapText="1"/>
    </xf>
    <xf numFmtId="0" fontId="0" fillId="0" borderId="2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8" fillId="0" borderId="109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6" fontId="0" fillId="0" borderId="84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31" xfId="0" applyNumberFormat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0" fillId="0" borderId="8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49" fontId="10" fillId="8" borderId="106" xfId="0" applyNumberFormat="1" applyFont="1" applyFill="1" applyBorder="1" applyAlignment="1" applyProtection="1">
      <alignment horizontal="center" vertical="center"/>
      <protection hidden="1"/>
    </xf>
    <xf numFmtId="49" fontId="10" fillId="8" borderId="107" xfId="0" applyNumberFormat="1" applyFont="1" applyFill="1" applyBorder="1" applyAlignment="1" applyProtection="1">
      <alignment horizontal="center" vertical="center"/>
      <protection hidden="1"/>
    </xf>
    <xf numFmtId="0" fontId="1" fillId="0" borderId="109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0" fillId="0" borderId="10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104" xfId="0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47</xdr:col>
      <xdr:colOff>35718</xdr:colOff>
      <xdr:row>43</xdr:row>
      <xdr:rowOff>85047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01312" cy="7252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4"/>
  <sheetViews>
    <sheetView view="pageBreakPreview" topLeftCell="X17" zoomScale="80" zoomScaleNormal="75" zoomScaleSheetLayoutView="80" workbookViewId="0">
      <selection activeCell="AE40" sqref="AE40"/>
    </sheetView>
  </sheetViews>
  <sheetFormatPr defaultRowHeight="12.75" x14ac:dyDescent="0.2"/>
  <cols>
    <col min="2" max="53" width="3.28515625" customWidth="1"/>
    <col min="54" max="54" width="5.85546875" customWidth="1"/>
    <col min="55" max="55" width="5.5703125" customWidth="1"/>
    <col min="56" max="56" width="6.42578125" customWidth="1"/>
    <col min="57" max="57" width="5.42578125" customWidth="1"/>
    <col min="58" max="58" width="6.140625" customWidth="1"/>
    <col min="59" max="59" width="5" customWidth="1"/>
    <col min="60" max="60" width="7" customWidth="1"/>
    <col min="61" max="61" width="6.28515625" customWidth="1"/>
    <col min="62" max="62" width="5.7109375" customWidth="1"/>
    <col min="63" max="63" width="6.28515625" customWidth="1"/>
    <col min="64" max="64" width="6" customWidth="1"/>
    <col min="65" max="65" width="6.28515625" customWidth="1"/>
  </cols>
  <sheetData>
    <row r="1" spans="1:71" s="155" customFormat="1" ht="17.25" customHeight="1" x14ac:dyDescent="0.3">
      <c r="A1" s="154"/>
      <c r="B1" s="154"/>
      <c r="T1" s="156"/>
      <c r="U1" s="156"/>
      <c r="V1" s="156"/>
      <c r="W1" s="156"/>
      <c r="X1" s="156"/>
      <c r="Y1" s="156"/>
      <c r="Z1" s="156"/>
      <c r="AA1" s="156"/>
      <c r="AB1" s="156"/>
      <c r="AC1" s="156"/>
      <c r="BF1" s="702" t="s">
        <v>224</v>
      </c>
      <c r="BG1" s="702"/>
      <c r="BH1" s="702"/>
      <c r="BI1" s="702"/>
      <c r="BJ1" s="702"/>
      <c r="BK1" s="702"/>
      <c r="BL1" s="702"/>
      <c r="BM1" s="702"/>
      <c r="BN1" s="702"/>
      <c r="BO1" s="702"/>
    </row>
    <row r="2" spans="1:71" s="155" customFormat="1" ht="34.5" customHeight="1" x14ac:dyDescent="0.3">
      <c r="A2" s="154"/>
      <c r="B2" s="154"/>
      <c r="T2" s="158"/>
      <c r="U2" s="159"/>
      <c r="V2" s="159"/>
      <c r="W2" s="159"/>
      <c r="X2" s="159"/>
      <c r="Y2" s="159"/>
      <c r="Z2" s="159"/>
      <c r="AA2" s="159"/>
      <c r="AB2" s="159"/>
      <c r="AC2" s="159"/>
      <c r="BF2" s="704" t="s">
        <v>225</v>
      </c>
      <c r="BG2" s="704"/>
      <c r="BH2" s="704"/>
      <c r="BI2" s="704"/>
      <c r="BJ2" s="704"/>
      <c r="BK2" s="704"/>
      <c r="BL2" s="704"/>
      <c r="BM2" s="704"/>
      <c r="BN2" s="159"/>
      <c r="BO2" s="159"/>
    </row>
    <row r="3" spans="1:71" s="155" customFormat="1" ht="18.75" x14ac:dyDescent="0.3">
      <c r="A3" s="154"/>
      <c r="B3" s="154"/>
    </row>
    <row r="4" spans="1:71" s="155" customFormat="1" ht="18.75" x14ac:dyDescent="0.3">
      <c r="A4" s="154"/>
      <c r="B4" s="154"/>
      <c r="T4" s="156"/>
      <c r="U4" s="156"/>
      <c r="V4" s="156"/>
      <c r="W4" s="156"/>
      <c r="X4" s="156"/>
      <c r="Y4" s="156"/>
      <c r="Z4" s="156"/>
      <c r="AA4" s="156"/>
      <c r="AB4" s="156"/>
      <c r="AC4" s="156"/>
      <c r="BF4" s="702" t="s">
        <v>226</v>
      </c>
      <c r="BG4" s="702"/>
      <c r="BH4" s="702"/>
      <c r="BI4" s="702"/>
      <c r="BJ4" s="702"/>
      <c r="BK4" s="702"/>
      <c r="BL4" s="702"/>
      <c r="BM4" s="702"/>
      <c r="BN4" s="156"/>
      <c r="BO4" s="156"/>
    </row>
    <row r="5" spans="1:71" s="155" customFormat="1" ht="18.75" x14ac:dyDescent="0.3">
      <c r="A5" s="154"/>
      <c r="B5" s="154"/>
      <c r="G5" s="161"/>
      <c r="H5" s="161"/>
      <c r="I5" s="161"/>
      <c r="J5" s="161"/>
      <c r="K5" s="161"/>
      <c r="L5" s="161"/>
      <c r="M5" s="161"/>
      <c r="N5" s="161"/>
      <c r="Z5" s="157"/>
      <c r="AA5" s="157"/>
      <c r="AB5" s="157"/>
      <c r="AC5" s="157"/>
      <c r="AD5" s="157"/>
      <c r="AE5" s="157"/>
      <c r="AF5" s="157"/>
      <c r="AG5" s="157"/>
      <c r="AH5" s="703" t="s">
        <v>227</v>
      </c>
      <c r="AI5" s="703"/>
      <c r="AJ5" s="703"/>
      <c r="AK5" s="703"/>
      <c r="AL5" s="703"/>
      <c r="AM5" s="703"/>
      <c r="AN5" s="703"/>
      <c r="AO5" s="251"/>
      <c r="AP5" s="157"/>
      <c r="AQ5" s="157"/>
      <c r="AR5" s="157"/>
      <c r="AS5" s="157"/>
      <c r="AT5" s="157"/>
      <c r="AU5" s="157"/>
    </row>
    <row r="6" spans="1:71" s="155" customFormat="1" ht="18.75" x14ac:dyDescent="0.3">
      <c r="A6" s="154"/>
      <c r="B6" s="154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T6" s="156"/>
      <c r="U6" s="156"/>
      <c r="V6" s="156"/>
      <c r="W6" s="156"/>
      <c r="X6" s="156"/>
      <c r="Y6" s="156"/>
      <c r="Z6" s="701" t="s">
        <v>228</v>
      </c>
      <c r="AA6" s="701"/>
      <c r="AB6" s="701"/>
      <c r="AC6" s="701"/>
      <c r="AD6" s="701"/>
      <c r="AE6" s="701"/>
      <c r="AF6" s="701"/>
      <c r="AG6" s="701"/>
      <c r="AH6" s="701"/>
      <c r="AI6" s="701"/>
      <c r="AJ6" s="701"/>
      <c r="AK6" s="701"/>
      <c r="AL6" s="701"/>
      <c r="AM6" s="701"/>
      <c r="AN6" s="701"/>
      <c r="AO6" s="701"/>
      <c r="AP6" s="701"/>
      <c r="AQ6" s="701"/>
      <c r="AR6" s="701"/>
      <c r="AS6" s="701"/>
      <c r="AT6" s="701"/>
      <c r="AU6" s="701"/>
      <c r="AV6" s="701"/>
      <c r="BD6" s="156"/>
      <c r="BF6" s="702" t="s">
        <v>229</v>
      </c>
      <c r="BG6" s="702"/>
      <c r="BH6" s="702"/>
      <c r="BI6" s="702"/>
      <c r="BJ6" s="702"/>
      <c r="BK6" s="702"/>
      <c r="BL6" s="702"/>
      <c r="BM6" s="702"/>
      <c r="BN6" s="156"/>
      <c r="BO6" s="156"/>
    </row>
    <row r="7" spans="1:71" s="155" customFormat="1" ht="18.75" x14ac:dyDescent="0.3">
      <c r="A7" s="154"/>
      <c r="B7" s="154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T7" s="160"/>
      <c r="U7" s="160"/>
      <c r="V7" s="160"/>
      <c r="W7" s="160"/>
      <c r="X7" s="160"/>
      <c r="Y7" s="160"/>
      <c r="Z7" s="701" t="s">
        <v>230</v>
      </c>
      <c r="AA7" s="701"/>
      <c r="AB7" s="701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1"/>
      <c r="AN7" s="701"/>
      <c r="AO7" s="701"/>
      <c r="AP7" s="701"/>
      <c r="AQ7" s="701"/>
      <c r="AR7" s="701"/>
      <c r="AS7" s="701"/>
      <c r="AT7" s="701"/>
      <c r="AU7" s="701"/>
      <c r="AV7" s="701"/>
      <c r="BD7" s="156"/>
    </row>
    <row r="8" spans="1:71" s="155" customFormat="1" ht="18.75" x14ac:dyDescent="0.3">
      <c r="A8" s="154"/>
      <c r="B8" s="154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T8" s="160"/>
      <c r="U8" s="160"/>
      <c r="V8" s="160"/>
      <c r="W8" s="160"/>
      <c r="X8" s="160"/>
      <c r="Y8" s="160"/>
      <c r="Z8" s="701" t="s">
        <v>231</v>
      </c>
      <c r="AA8" s="701"/>
      <c r="AB8" s="701"/>
      <c r="AC8" s="701"/>
      <c r="AD8" s="701"/>
      <c r="AE8" s="701"/>
      <c r="AF8" s="701"/>
      <c r="AG8" s="701"/>
      <c r="AH8" s="701"/>
      <c r="AI8" s="701"/>
      <c r="AJ8" s="701"/>
      <c r="AK8" s="701"/>
      <c r="AL8" s="701"/>
      <c r="AM8" s="701"/>
      <c r="AN8" s="701"/>
      <c r="AO8" s="701"/>
      <c r="AP8" s="701"/>
      <c r="AQ8" s="701"/>
      <c r="AR8" s="701"/>
      <c r="AS8" s="701"/>
      <c r="AT8" s="701"/>
      <c r="AU8" s="701"/>
      <c r="AV8" s="701"/>
      <c r="BD8" s="156"/>
    </row>
    <row r="9" spans="1:71" s="155" customFormat="1" ht="18.75" x14ac:dyDescent="0.3">
      <c r="A9" s="154"/>
      <c r="B9" s="154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T9" s="160"/>
      <c r="U9" s="160"/>
      <c r="V9" s="160"/>
      <c r="W9" s="160"/>
      <c r="X9" s="160"/>
      <c r="Y9" s="160"/>
      <c r="Z9" s="701" t="s">
        <v>232</v>
      </c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1"/>
      <c r="AP9" s="701"/>
      <c r="AQ9" s="701"/>
      <c r="AR9" s="701"/>
      <c r="AS9" s="701"/>
      <c r="AT9" s="701"/>
      <c r="AU9" s="701"/>
      <c r="AV9" s="701"/>
      <c r="BD9" s="156"/>
    </row>
    <row r="10" spans="1:71" s="155" customFormat="1" ht="20.25" x14ac:dyDescent="0.3">
      <c r="A10" s="154"/>
      <c r="B10" s="154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T10" s="160"/>
      <c r="U10" s="160"/>
      <c r="V10" s="160"/>
      <c r="W10" s="160"/>
      <c r="X10" s="160"/>
      <c r="Y10" s="160"/>
      <c r="Z10" s="698" t="s">
        <v>237</v>
      </c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8"/>
      <c r="AV10" s="698"/>
      <c r="BD10" s="162"/>
    </row>
    <row r="11" spans="1:71" s="155" customFormat="1" ht="18.75" x14ac:dyDescent="0.3">
      <c r="A11" s="154"/>
      <c r="B11" s="154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T11" s="160"/>
      <c r="U11" s="160"/>
      <c r="V11" s="160"/>
      <c r="W11" s="160"/>
      <c r="X11" s="160"/>
      <c r="Y11" s="160"/>
      <c r="Z11" s="701" t="s">
        <v>233</v>
      </c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1"/>
      <c r="AL11" s="701"/>
      <c r="AM11" s="701"/>
      <c r="AN11" s="701"/>
      <c r="AO11" s="701"/>
      <c r="AP11" s="701"/>
      <c r="AQ11" s="701"/>
      <c r="AR11" s="701"/>
      <c r="AS11" s="701"/>
      <c r="AT11" s="701"/>
      <c r="AU11" s="701"/>
      <c r="AV11" s="701"/>
      <c r="BD11" s="156"/>
    </row>
    <row r="12" spans="1:71" s="155" customFormat="1" ht="18.75" x14ac:dyDescent="0.3">
      <c r="A12" s="154"/>
      <c r="B12" s="154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T12" s="160"/>
      <c r="U12" s="160"/>
      <c r="V12" s="160"/>
      <c r="W12" s="160"/>
      <c r="X12" s="160"/>
      <c r="Y12" s="160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</row>
    <row r="13" spans="1:71" s="155" customFormat="1" ht="18.75" x14ac:dyDescent="0.3">
      <c r="A13" s="154"/>
      <c r="B13" s="154"/>
      <c r="D13" s="160"/>
      <c r="E13" s="160"/>
      <c r="F13" s="160"/>
      <c r="G13" s="160"/>
      <c r="H13" s="160"/>
      <c r="I13" s="160"/>
      <c r="J13" s="156"/>
      <c r="K13" s="156"/>
      <c r="L13" s="156"/>
      <c r="M13" s="156"/>
      <c r="N13" s="156"/>
      <c r="O13" s="156"/>
      <c r="P13" s="156"/>
      <c r="Q13" s="156"/>
      <c r="R13" s="156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Z13" s="156" t="s">
        <v>238</v>
      </c>
      <c r="BA13" s="156"/>
      <c r="BB13" s="156"/>
      <c r="BC13" s="156"/>
      <c r="BD13" s="156"/>
      <c r="BE13" s="156"/>
      <c r="BF13" s="156"/>
      <c r="BG13" s="156"/>
      <c r="BH13" s="156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</row>
    <row r="14" spans="1:71" s="155" customFormat="1" ht="18.75" x14ac:dyDescent="0.3">
      <c r="A14" s="154"/>
      <c r="B14" s="154"/>
      <c r="D14" s="160"/>
      <c r="E14" s="160"/>
      <c r="F14" s="160"/>
      <c r="G14" s="160"/>
      <c r="H14" s="160"/>
      <c r="I14" s="160"/>
      <c r="J14" s="156"/>
      <c r="K14" s="156"/>
      <c r="L14" s="156"/>
      <c r="M14" s="156"/>
      <c r="N14" s="156"/>
      <c r="O14" s="156"/>
      <c r="P14" s="156"/>
      <c r="Q14" s="156"/>
      <c r="R14" s="156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Z14" s="156" t="s">
        <v>234</v>
      </c>
      <c r="BA14" s="156"/>
      <c r="BB14" s="156"/>
      <c r="BC14" s="156"/>
      <c r="BD14" s="156"/>
      <c r="BE14" s="156"/>
      <c r="BF14" s="156"/>
      <c r="BG14" s="156"/>
      <c r="BH14" s="156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</row>
    <row r="15" spans="1:71" s="155" customFormat="1" ht="18.75" x14ac:dyDescent="0.3">
      <c r="A15" s="154"/>
      <c r="B15" s="154"/>
      <c r="D15" s="160"/>
      <c r="E15" s="160"/>
      <c r="F15" s="160"/>
      <c r="G15" s="160"/>
      <c r="H15" s="160"/>
      <c r="I15" s="160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60"/>
      <c r="X15" s="160"/>
      <c r="Y15" s="160"/>
      <c r="Z15" s="160"/>
      <c r="AA15" s="160"/>
      <c r="AB15" s="160"/>
      <c r="AC15" s="160"/>
      <c r="AZ15" s="156" t="s">
        <v>239</v>
      </c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60"/>
      <c r="BN15" s="160"/>
      <c r="BO15" s="160"/>
      <c r="BP15" s="160"/>
      <c r="BQ15" s="160"/>
      <c r="BR15" s="160"/>
      <c r="BS15" s="160"/>
    </row>
    <row r="16" spans="1:71" s="155" customFormat="1" ht="18.75" x14ac:dyDescent="0.3">
      <c r="A16" s="154"/>
      <c r="B16" s="154"/>
      <c r="D16" s="160"/>
      <c r="E16" s="160"/>
      <c r="F16" s="160"/>
      <c r="G16" s="160"/>
      <c r="H16" s="160"/>
      <c r="I16" s="160"/>
      <c r="J16" s="156"/>
      <c r="K16" s="156"/>
      <c r="L16" s="156"/>
      <c r="M16" s="156"/>
      <c r="N16" s="156"/>
      <c r="O16" s="156"/>
      <c r="P16" s="156"/>
      <c r="Q16" s="156"/>
      <c r="R16" s="156"/>
      <c r="S16" s="157"/>
      <c r="T16" s="157"/>
      <c r="U16" s="157"/>
      <c r="V16" s="157"/>
      <c r="W16" s="160"/>
      <c r="X16" s="160"/>
      <c r="Y16" s="160"/>
      <c r="Z16" s="160"/>
      <c r="AA16" s="160"/>
      <c r="AB16" s="160"/>
      <c r="AC16" s="160"/>
      <c r="AZ16" s="156" t="s">
        <v>235</v>
      </c>
      <c r="BA16" s="156"/>
      <c r="BB16" s="156"/>
      <c r="BC16" s="156"/>
      <c r="BD16" s="156"/>
      <c r="BE16" s="156"/>
      <c r="BF16" s="156"/>
      <c r="BG16" s="156"/>
      <c r="BH16" s="156"/>
      <c r="BI16" s="157"/>
      <c r="BJ16" s="157"/>
      <c r="BK16" s="157"/>
      <c r="BL16" s="157"/>
      <c r="BM16" s="160"/>
      <c r="BN16" s="160"/>
      <c r="BO16" s="160"/>
      <c r="BP16" s="160"/>
      <c r="BQ16" s="160"/>
      <c r="BR16" s="160"/>
      <c r="BS16" s="160"/>
    </row>
    <row r="17" spans="1:71" s="155" customFormat="1" ht="18.75" x14ac:dyDescent="0.3">
      <c r="A17" s="154"/>
      <c r="B17" s="154"/>
      <c r="D17" s="160"/>
      <c r="E17" s="160"/>
      <c r="F17" s="160"/>
      <c r="G17" s="160"/>
      <c r="H17" s="160"/>
      <c r="I17" s="160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60"/>
      <c r="X17" s="160"/>
      <c r="Y17" s="160"/>
      <c r="Z17" s="160"/>
      <c r="AA17" s="160"/>
      <c r="AB17" s="160"/>
      <c r="AC17" s="160"/>
      <c r="AZ17" s="156" t="s">
        <v>236</v>
      </c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60"/>
      <c r="BN17" s="160"/>
      <c r="BO17" s="160"/>
      <c r="BP17" s="160"/>
      <c r="BQ17" s="160"/>
      <c r="BR17" s="160"/>
      <c r="BS17" s="160"/>
    </row>
    <row r="18" spans="1:71" s="155" customFormat="1" ht="18.75" x14ac:dyDescent="0.3">
      <c r="A18" s="154"/>
      <c r="B18" s="154"/>
      <c r="D18" s="160"/>
      <c r="E18" s="160"/>
      <c r="F18" s="160"/>
      <c r="G18" s="160"/>
      <c r="H18" s="160"/>
      <c r="I18" s="160"/>
      <c r="J18" s="163"/>
      <c r="K18" s="163"/>
      <c r="L18" s="163"/>
      <c r="M18" s="163"/>
      <c r="N18" s="163"/>
      <c r="O18" s="163"/>
      <c r="P18" s="163"/>
      <c r="Q18" s="163"/>
      <c r="R18" s="163"/>
      <c r="S18" s="157"/>
      <c r="T18" s="157"/>
      <c r="U18" s="157"/>
      <c r="V18" s="157"/>
      <c r="W18" s="160"/>
      <c r="X18" s="160"/>
      <c r="Y18" s="160"/>
      <c r="Z18" s="160"/>
      <c r="AA18" s="160"/>
      <c r="AB18" s="160"/>
      <c r="AC18" s="160"/>
      <c r="AZ18" s="163" t="s">
        <v>240</v>
      </c>
      <c r="BA18" s="163"/>
      <c r="BB18" s="163"/>
      <c r="BC18" s="163"/>
      <c r="BD18" s="163"/>
      <c r="BE18" s="163"/>
      <c r="BF18" s="163"/>
      <c r="BG18" s="163"/>
      <c r="BH18" s="163"/>
      <c r="BI18" s="157"/>
      <c r="BJ18" s="157"/>
      <c r="BK18" s="157"/>
      <c r="BL18" s="157"/>
      <c r="BM18" s="160"/>
      <c r="BN18" s="160"/>
      <c r="BO18" s="160"/>
      <c r="BP18" s="160"/>
      <c r="BQ18" s="160"/>
      <c r="BR18" s="160"/>
      <c r="BS18" s="160"/>
    </row>
    <row r="19" spans="1:71" ht="18.75" x14ac:dyDescent="0.3">
      <c r="AZ19" s="156" t="s">
        <v>287</v>
      </c>
    </row>
    <row r="20" spans="1:71" ht="18" x14ac:dyDescent="0.25">
      <c r="A20" s="666" t="s">
        <v>97</v>
      </c>
      <c r="B20" s="666"/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666"/>
      <c r="Y20" s="666"/>
      <c r="Z20" s="666"/>
      <c r="AA20" s="666"/>
      <c r="AB20" s="666"/>
      <c r="AC20" s="666"/>
      <c r="AD20" s="666"/>
      <c r="AE20" s="666"/>
      <c r="AF20" s="666"/>
      <c r="AG20" s="666"/>
      <c r="AH20" s="666"/>
      <c r="AI20" s="666"/>
      <c r="AJ20" s="666"/>
      <c r="AK20" s="666"/>
      <c r="AL20" s="666"/>
      <c r="AM20" s="666"/>
      <c r="AN20" s="666"/>
      <c r="AO20" s="666"/>
      <c r="AP20" s="666"/>
      <c r="AQ20" s="666"/>
      <c r="AR20" s="666"/>
      <c r="AS20" s="666"/>
      <c r="AT20" s="666"/>
      <c r="AU20" s="666"/>
      <c r="AV20" s="666"/>
      <c r="AW20" s="666"/>
      <c r="AX20" s="666"/>
      <c r="AY20" s="666"/>
      <c r="AZ20" s="666"/>
      <c r="BA20" s="666"/>
      <c r="BB20" s="250" t="s">
        <v>241</v>
      </c>
    </row>
    <row r="21" spans="1:71" x14ac:dyDescent="0.2">
      <c r="A21" s="111"/>
      <c r="B21" s="111"/>
      <c r="C21" s="111"/>
      <c r="D21" s="111"/>
      <c r="E21" s="111"/>
      <c r="F21" s="112"/>
      <c r="G21" s="113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</row>
    <row r="22" spans="1:71" x14ac:dyDescent="0.2">
      <c r="A22" s="111"/>
      <c r="B22" s="111"/>
      <c r="C22" s="111"/>
      <c r="D22" s="111"/>
      <c r="E22" s="111"/>
      <c r="F22" s="112"/>
      <c r="G22" s="113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</row>
    <row r="23" spans="1:71" ht="26.25" customHeight="1" x14ac:dyDescent="0.2">
      <c r="A23" s="667" t="s">
        <v>98</v>
      </c>
      <c r="B23" s="645" t="s">
        <v>99</v>
      </c>
      <c r="C23" s="670"/>
      <c r="D23" s="670"/>
      <c r="E23" s="671"/>
      <c r="F23" s="641" t="s">
        <v>100</v>
      </c>
      <c r="G23" s="644" t="s">
        <v>101</v>
      </c>
      <c r="H23" s="644"/>
      <c r="I23" s="644"/>
      <c r="J23" s="641" t="s">
        <v>102</v>
      </c>
      <c r="K23" s="644" t="s">
        <v>103</v>
      </c>
      <c r="L23" s="644"/>
      <c r="M23" s="644"/>
      <c r="N23" s="641" t="s">
        <v>104</v>
      </c>
      <c r="O23" s="644" t="s">
        <v>105</v>
      </c>
      <c r="P23" s="644"/>
      <c r="Q23" s="644"/>
      <c r="R23" s="644"/>
      <c r="S23" s="641" t="s">
        <v>106</v>
      </c>
      <c r="T23" s="644" t="s">
        <v>107</v>
      </c>
      <c r="U23" s="644"/>
      <c r="V23" s="644"/>
      <c r="W23" s="641" t="s">
        <v>108</v>
      </c>
      <c r="X23" s="644" t="s">
        <v>109</v>
      </c>
      <c r="Y23" s="644"/>
      <c r="Z23" s="644"/>
      <c r="AA23" s="641" t="s">
        <v>110</v>
      </c>
      <c r="AB23" s="644" t="s">
        <v>111</v>
      </c>
      <c r="AC23" s="644"/>
      <c r="AD23" s="644"/>
      <c r="AE23" s="644"/>
      <c r="AF23" s="641" t="s">
        <v>112</v>
      </c>
      <c r="AG23" s="644" t="s">
        <v>113</v>
      </c>
      <c r="AH23" s="644"/>
      <c r="AI23" s="644"/>
      <c r="AJ23" s="641" t="s">
        <v>114</v>
      </c>
      <c r="AK23" s="645" t="s">
        <v>115</v>
      </c>
      <c r="AL23" s="646"/>
      <c r="AM23" s="646"/>
      <c r="AN23" s="647"/>
      <c r="AO23" s="644" t="s">
        <v>116</v>
      </c>
      <c r="AP23" s="644"/>
      <c r="AQ23" s="644"/>
      <c r="AR23" s="644"/>
      <c r="AS23" s="641" t="s">
        <v>117</v>
      </c>
      <c r="AT23" s="645" t="s">
        <v>118</v>
      </c>
      <c r="AU23" s="646"/>
      <c r="AV23" s="646"/>
      <c r="AW23" s="641" t="s">
        <v>119</v>
      </c>
      <c r="AX23" s="645" t="s">
        <v>120</v>
      </c>
      <c r="AY23" s="646"/>
      <c r="AZ23" s="646"/>
      <c r="BA23" s="646"/>
      <c r="BB23" s="679" t="s">
        <v>98</v>
      </c>
      <c r="BC23" s="681" t="s">
        <v>121</v>
      </c>
      <c r="BD23" s="682"/>
      <c r="BE23" s="682"/>
      <c r="BF23" s="682"/>
      <c r="BG23" s="682"/>
      <c r="BH23" s="683"/>
      <c r="BI23" s="678" t="s">
        <v>122</v>
      </c>
      <c r="BJ23" s="638" t="s">
        <v>170</v>
      </c>
      <c r="BK23" s="675" t="s">
        <v>171</v>
      </c>
      <c r="BL23" s="638" t="s">
        <v>172</v>
      </c>
      <c r="BM23" s="672" t="s">
        <v>173</v>
      </c>
    </row>
    <row r="24" spans="1:71" ht="25.5" customHeight="1" x14ac:dyDescent="0.2">
      <c r="A24" s="668"/>
      <c r="B24" s="641" t="s">
        <v>123</v>
      </c>
      <c r="C24" s="641" t="s">
        <v>124</v>
      </c>
      <c r="D24" s="641" t="s">
        <v>125</v>
      </c>
      <c r="E24" s="641" t="s">
        <v>126</v>
      </c>
      <c r="F24" s="643"/>
      <c r="G24" s="641" t="s">
        <v>127</v>
      </c>
      <c r="H24" s="641" t="s">
        <v>128</v>
      </c>
      <c r="I24" s="641" t="s">
        <v>129</v>
      </c>
      <c r="J24" s="643"/>
      <c r="K24" s="641" t="s">
        <v>130</v>
      </c>
      <c r="L24" s="641" t="s">
        <v>131</v>
      </c>
      <c r="M24" s="641" t="s">
        <v>132</v>
      </c>
      <c r="N24" s="643"/>
      <c r="O24" s="641" t="s">
        <v>123</v>
      </c>
      <c r="P24" s="641" t="s">
        <v>124</v>
      </c>
      <c r="Q24" s="641" t="s">
        <v>125</v>
      </c>
      <c r="R24" s="641" t="s">
        <v>126</v>
      </c>
      <c r="S24" s="643"/>
      <c r="T24" s="641" t="s">
        <v>133</v>
      </c>
      <c r="U24" s="641" t="s">
        <v>134</v>
      </c>
      <c r="V24" s="641" t="s">
        <v>135</v>
      </c>
      <c r="W24" s="643"/>
      <c r="X24" s="641" t="s">
        <v>136</v>
      </c>
      <c r="Y24" s="641" t="s">
        <v>137</v>
      </c>
      <c r="Z24" s="641" t="s">
        <v>138</v>
      </c>
      <c r="AA24" s="643"/>
      <c r="AB24" s="641" t="s">
        <v>136</v>
      </c>
      <c r="AC24" s="641" t="s">
        <v>137</v>
      </c>
      <c r="AD24" s="641" t="s">
        <v>138</v>
      </c>
      <c r="AE24" s="641" t="s">
        <v>139</v>
      </c>
      <c r="AF24" s="643"/>
      <c r="AG24" s="641" t="s">
        <v>127</v>
      </c>
      <c r="AH24" s="641" t="s">
        <v>128</v>
      </c>
      <c r="AI24" s="641" t="s">
        <v>129</v>
      </c>
      <c r="AJ24" s="643"/>
      <c r="AK24" s="641" t="s">
        <v>140</v>
      </c>
      <c r="AL24" s="641" t="s">
        <v>141</v>
      </c>
      <c r="AM24" s="641" t="s">
        <v>142</v>
      </c>
      <c r="AN24" s="641" t="s">
        <v>143</v>
      </c>
      <c r="AO24" s="641" t="s">
        <v>123</v>
      </c>
      <c r="AP24" s="641" t="s">
        <v>124</v>
      </c>
      <c r="AQ24" s="641" t="s">
        <v>125</v>
      </c>
      <c r="AR24" s="641" t="s">
        <v>126</v>
      </c>
      <c r="AS24" s="643"/>
      <c r="AT24" s="641" t="s">
        <v>127</v>
      </c>
      <c r="AU24" s="641" t="s">
        <v>128</v>
      </c>
      <c r="AV24" s="641" t="s">
        <v>129</v>
      </c>
      <c r="AW24" s="643"/>
      <c r="AX24" s="641" t="s">
        <v>144</v>
      </c>
      <c r="AY24" s="641" t="s">
        <v>145</v>
      </c>
      <c r="AZ24" s="641" t="s">
        <v>146</v>
      </c>
      <c r="BA24" s="641" t="s">
        <v>147</v>
      </c>
      <c r="BB24" s="680"/>
      <c r="BC24" s="684"/>
      <c r="BD24" s="685"/>
      <c r="BE24" s="685"/>
      <c r="BF24" s="685"/>
      <c r="BG24" s="685"/>
      <c r="BH24" s="686"/>
      <c r="BI24" s="678"/>
      <c r="BJ24" s="638"/>
      <c r="BK24" s="675"/>
      <c r="BL24" s="638"/>
      <c r="BM24" s="672"/>
    </row>
    <row r="25" spans="1:71" ht="58.5" customHeight="1" x14ac:dyDescent="0.2">
      <c r="A25" s="668"/>
      <c r="B25" s="642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642"/>
      <c r="Q25" s="642"/>
      <c r="R25" s="642"/>
      <c r="S25" s="642"/>
      <c r="T25" s="642"/>
      <c r="U25" s="642"/>
      <c r="V25" s="642"/>
      <c r="W25" s="642"/>
      <c r="X25" s="642"/>
      <c r="Y25" s="642"/>
      <c r="Z25" s="642"/>
      <c r="AA25" s="642"/>
      <c r="AB25" s="642"/>
      <c r="AC25" s="642"/>
      <c r="AD25" s="642"/>
      <c r="AE25" s="642"/>
      <c r="AF25" s="642"/>
      <c r="AG25" s="642"/>
      <c r="AH25" s="642"/>
      <c r="AI25" s="642"/>
      <c r="AJ25" s="642"/>
      <c r="AK25" s="642"/>
      <c r="AL25" s="642"/>
      <c r="AM25" s="642"/>
      <c r="AN25" s="642"/>
      <c r="AO25" s="642"/>
      <c r="AP25" s="642"/>
      <c r="AQ25" s="642"/>
      <c r="AR25" s="642"/>
      <c r="AS25" s="642"/>
      <c r="AT25" s="642"/>
      <c r="AU25" s="642"/>
      <c r="AV25" s="642"/>
      <c r="AW25" s="642"/>
      <c r="AX25" s="642"/>
      <c r="AY25" s="642"/>
      <c r="AZ25" s="642"/>
      <c r="BA25" s="642"/>
      <c r="BB25" s="680"/>
      <c r="BC25" s="673" t="s">
        <v>148</v>
      </c>
      <c r="BD25" s="674"/>
      <c r="BE25" s="673" t="s">
        <v>149</v>
      </c>
      <c r="BF25" s="674"/>
      <c r="BG25" s="673" t="s">
        <v>150</v>
      </c>
      <c r="BH25" s="674"/>
      <c r="BI25" s="678"/>
      <c r="BJ25" s="638"/>
      <c r="BK25" s="675"/>
      <c r="BL25" s="638"/>
      <c r="BM25" s="672"/>
    </row>
    <row r="26" spans="1:71" ht="39" customHeight="1" x14ac:dyDescent="0.2">
      <c r="A26" s="669"/>
      <c r="B26" s="114">
        <v>1</v>
      </c>
      <c r="C26" s="114">
        <v>2</v>
      </c>
      <c r="D26" s="114">
        <v>3</v>
      </c>
      <c r="E26" s="114">
        <v>4</v>
      </c>
      <c r="F26" s="114">
        <v>5</v>
      </c>
      <c r="G26" s="114">
        <v>6</v>
      </c>
      <c r="H26" s="114">
        <v>7</v>
      </c>
      <c r="I26" s="114">
        <v>8</v>
      </c>
      <c r="J26" s="114">
        <v>9</v>
      </c>
      <c r="K26" s="114">
        <v>10</v>
      </c>
      <c r="L26" s="114">
        <v>11</v>
      </c>
      <c r="M26" s="114">
        <v>12</v>
      </c>
      <c r="N26" s="114">
        <v>13</v>
      </c>
      <c r="O26" s="114">
        <v>14</v>
      </c>
      <c r="P26" s="114">
        <v>15</v>
      </c>
      <c r="Q26" s="114">
        <v>16</v>
      </c>
      <c r="R26" s="114">
        <v>17</v>
      </c>
      <c r="S26" s="114">
        <v>18</v>
      </c>
      <c r="T26" s="114">
        <v>19</v>
      </c>
      <c r="U26" s="114">
        <v>20</v>
      </c>
      <c r="V26" s="114">
        <v>21</v>
      </c>
      <c r="W26" s="114">
        <v>22</v>
      </c>
      <c r="X26" s="114">
        <v>23</v>
      </c>
      <c r="Y26" s="114">
        <v>24</v>
      </c>
      <c r="Z26" s="114">
        <v>25</v>
      </c>
      <c r="AA26" s="114">
        <v>26</v>
      </c>
      <c r="AB26" s="114">
        <v>27</v>
      </c>
      <c r="AC26" s="114">
        <v>28</v>
      </c>
      <c r="AD26" s="114">
        <v>29</v>
      </c>
      <c r="AE26" s="114">
        <v>30</v>
      </c>
      <c r="AF26" s="114">
        <v>31</v>
      </c>
      <c r="AG26" s="114">
        <v>32</v>
      </c>
      <c r="AH26" s="114">
        <v>33</v>
      </c>
      <c r="AI26" s="114">
        <v>34</v>
      </c>
      <c r="AJ26" s="114">
        <v>35</v>
      </c>
      <c r="AK26" s="114">
        <v>36</v>
      </c>
      <c r="AL26" s="114">
        <v>37</v>
      </c>
      <c r="AM26" s="114">
        <v>38</v>
      </c>
      <c r="AN26" s="114">
        <v>39</v>
      </c>
      <c r="AO26" s="114">
        <v>40</v>
      </c>
      <c r="AP26" s="114">
        <v>41</v>
      </c>
      <c r="AQ26" s="114">
        <v>42</v>
      </c>
      <c r="AR26" s="114">
        <v>43</v>
      </c>
      <c r="AS26" s="114">
        <v>44</v>
      </c>
      <c r="AT26" s="114">
        <v>45</v>
      </c>
      <c r="AU26" s="114">
        <v>46</v>
      </c>
      <c r="AV26" s="114">
        <v>47</v>
      </c>
      <c r="AW26" s="114">
        <v>48</v>
      </c>
      <c r="AX26" s="114">
        <v>49</v>
      </c>
      <c r="AY26" s="114">
        <v>50</v>
      </c>
      <c r="AZ26" s="114">
        <v>51</v>
      </c>
      <c r="BA26" s="115">
        <v>52</v>
      </c>
      <c r="BB26" s="680"/>
      <c r="BC26" s="116" t="s">
        <v>151</v>
      </c>
      <c r="BD26" s="117" t="s">
        <v>152</v>
      </c>
      <c r="BE26" s="116" t="s">
        <v>151</v>
      </c>
      <c r="BF26" s="117" t="s">
        <v>152</v>
      </c>
      <c r="BG26" s="116" t="s">
        <v>151</v>
      </c>
      <c r="BH26" s="117" t="s">
        <v>152</v>
      </c>
      <c r="BI26" s="678"/>
      <c r="BJ26" s="638"/>
      <c r="BK26" s="675"/>
      <c r="BL26" s="638"/>
      <c r="BM26" s="672"/>
    </row>
    <row r="27" spans="1:71" x14ac:dyDescent="0.2">
      <c r="A27" s="691" t="s">
        <v>153</v>
      </c>
      <c r="B27" s="121"/>
      <c r="C27" s="660"/>
      <c r="D27" s="639"/>
      <c r="E27" s="639"/>
      <c r="F27" s="639"/>
      <c r="G27" s="639"/>
      <c r="H27" s="639"/>
      <c r="I27" s="639"/>
      <c r="J27" s="639" t="s">
        <v>275</v>
      </c>
      <c r="K27" s="639"/>
      <c r="L27" s="648"/>
      <c r="M27" s="639"/>
      <c r="N27" s="639"/>
      <c r="O27" s="639"/>
      <c r="P27" s="639"/>
      <c r="Q27" s="648"/>
      <c r="R27" s="648"/>
      <c r="S27" s="689" t="s">
        <v>156</v>
      </c>
      <c r="T27" s="689" t="s">
        <v>156</v>
      </c>
      <c r="U27" s="639"/>
      <c r="V27" s="639"/>
      <c r="W27" s="639"/>
      <c r="X27" s="648"/>
      <c r="Y27" s="648"/>
      <c r="Z27" s="648"/>
      <c r="AA27" s="639"/>
      <c r="AB27" s="639"/>
      <c r="AC27" s="639"/>
      <c r="AD27" s="648"/>
      <c r="AE27" s="648" t="s">
        <v>276</v>
      </c>
      <c r="AF27" s="648"/>
      <c r="AG27" s="648"/>
      <c r="AH27" s="648"/>
      <c r="AI27" s="639"/>
      <c r="AJ27" s="648"/>
      <c r="AK27" s="639"/>
      <c r="AL27" s="639"/>
      <c r="AM27" s="639"/>
      <c r="AN27" s="639"/>
      <c r="AO27" s="648"/>
      <c r="AP27" s="648"/>
      <c r="AQ27" s="676" t="s">
        <v>162</v>
      </c>
      <c r="AR27" s="676" t="s">
        <v>162</v>
      </c>
      <c r="AS27" s="664" t="s">
        <v>156</v>
      </c>
      <c r="AT27" s="664" t="s">
        <v>156</v>
      </c>
      <c r="AU27" s="664" t="s">
        <v>156</v>
      </c>
      <c r="AV27" s="664" t="s">
        <v>156</v>
      </c>
      <c r="AW27" s="664" t="s">
        <v>245</v>
      </c>
      <c r="AX27" s="664" t="s">
        <v>156</v>
      </c>
      <c r="AY27" s="664" t="s">
        <v>156</v>
      </c>
      <c r="AZ27" s="664" t="s">
        <v>156</v>
      </c>
      <c r="BA27" s="664" t="s">
        <v>156</v>
      </c>
      <c r="BB27" s="691" t="s">
        <v>153</v>
      </c>
      <c r="BC27" s="687">
        <f>BE27+BG27</f>
        <v>39</v>
      </c>
      <c r="BD27" s="695">
        <f>BC27*36</f>
        <v>1404</v>
      </c>
      <c r="BE27" s="687">
        <v>17</v>
      </c>
      <c r="BF27" s="697">
        <f>BE27*36</f>
        <v>612</v>
      </c>
      <c r="BG27" s="687">
        <v>22</v>
      </c>
      <c r="BH27" s="697">
        <f>BG27*36</f>
        <v>792</v>
      </c>
      <c r="BI27" s="695">
        <v>2</v>
      </c>
      <c r="BJ27" s="687">
        <v>0</v>
      </c>
      <c r="BK27" s="695">
        <v>0</v>
      </c>
      <c r="BL27" s="695">
        <v>0</v>
      </c>
      <c r="BM27" s="695">
        <v>0</v>
      </c>
    </row>
    <row r="28" spans="1:71" x14ac:dyDescent="0.2">
      <c r="A28" s="692"/>
      <c r="B28" s="122"/>
      <c r="C28" s="661"/>
      <c r="D28" s="640"/>
      <c r="E28" s="640"/>
      <c r="F28" s="640"/>
      <c r="G28" s="640"/>
      <c r="H28" s="640"/>
      <c r="I28" s="649"/>
      <c r="J28" s="649"/>
      <c r="K28" s="640"/>
      <c r="L28" s="649"/>
      <c r="M28" s="640"/>
      <c r="N28" s="640"/>
      <c r="O28" s="640"/>
      <c r="P28" s="640"/>
      <c r="Q28" s="649"/>
      <c r="R28" s="649"/>
      <c r="S28" s="690"/>
      <c r="T28" s="690"/>
      <c r="U28" s="640"/>
      <c r="V28" s="640"/>
      <c r="W28" s="640"/>
      <c r="X28" s="649"/>
      <c r="Y28" s="649"/>
      <c r="Z28" s="649"/>
      <c r="AA28" s="640"/>
      <c r="AB28" s="640"/>
      <c r="AC28" s="640"/>
      <c r="AD28" s="649"/>
      <c r="AE28" s="649"/>
      <c r="AF28" s="649"/>
      <c r="AG28" s="649"/>
      <c r="AH28" s="649"/>
      <c r="AI28" s="640"/>
      <c r="AJ28" s="649"/>
      <c r="AK28" s="640"/>
      <c r="AL28" s="640"/>
      <c r="AM28" s="640"/>
      <c r="AN28" s="640"/>
      <c r="AO28" s="649"/>
      <c r="AP28" s="649"/>
      <c r="AQ28" s="677"/>
      <c r="AR28" s="677"/>
      <c r="AS28" s="665"/>
      <c r="AT28" s="665"/>
      <c r="AU28" s="665"/>
      <c r="AV28" s="665"/>
      <c r="AW28" s="665"/>
      <c r="AX28" s="665"/>
      <c r="AY28" s="665"/>
      <c r="AZ28" s="665"/>
      <c r="BA28" s="665"/>
      <c r="BB28" s="692"/>
      <c r="BC28" s="688"/>
      <c r="BD28" s="696"/>
      <c r="BE28" s="688"/>
      <c r="BF28" s="696"/>
      <c r="BG28" s="688"/>
      <c r="BH28" s="696"/>
      <c r="BI28" s="696"/>
      <c r="BJ28" s="688"/>
      <c r="BK28" s="696"/>
      <c r="BL28" s="696"/>
      <c r="BM28" s="696"/>
    </row>
    <row r="29" spans="1:71" x14ac:dyDescent="0.2">
      <c r="A29" s="691" t="s">
        <v>154</v>
      </c>
      <c r="B29" s="648"/>
      <c r="C29" s="648"/>
      <c r="D29" s="648"/>
      <c r="E29" s="648"/>
      <c r="F29" s="639"/>
      <c r="G29" s="639"/>
      <c r="H29" s="639"/>
      <c r="I29" s="639"/>
      <c r="J29" s="639" t="s">
        <v>247</v>
      </c>
      <c r="K29" s="639"/>
      <c r="L29" s="639"/>
      <c r="M29" s="639"/>
      <c r="N29" s="639"/>
      <c r="O29" s="648"/>
      <c r="P29" s="648"/>
      <c r="Q29" s="648"/>
      <c r="R29" s="676" t="s">
        <v>162</v>
      </c>
      <c r="S29" s="689" t="s">
        <v>156</v>
      </c>
      <c r="T29" s="689" t="s">
        <v>156</v>
      </c>
      <c r="U29" s="648"/>
      <c r="V29" s="648"/>
      <c r="W29" s="648"/>
      <c r="X29" s="648"/>
      <c r="Y29" s="648"/>
      <c r="Z29" s="648"/>
      <c r="AA29" s="648" t="s">
        <v>257</v>
      </c>
      <c r="AB29" s="648"/>
      <c r="AC29" s="648"/>
      <c r="AD29" s="648"/>
      <c r="AE29" s="648"/>
      <c r="AF29" s="648"/>
      <c r="AG29" s="676" t="s">
        <v>162</v>
      </c>
      <c r="AH29" s="693" t="s">
        <v>157</v>
      </c>
      <c r="AI29" s="693" t="s">
        <v>157</v>
      </c>
      <c r="AJ29" s="693" t="s">
        <v>157</v>
      </c>
      <c r="AK29" s="693" t="s">
        <v>157</v>
      </c>
      <c r="AL29" s="693" t="s">
        <v>157</v>
      </c>
      <c r="AM29" s="693" t="s">
        <v>157</v>
      </c>
      <c r="AN29" s="693" t="s">
        <v>157</v>
      </c>
      <c r="AO29" s="693" t="s">
        <v>157</v>
      </c>
      <c r="AP29" s="693" t="s">
        <v>157</v>
      </c>
      <c r="AQ29" s="693" t="s">
        <v>157</v>
      </c>
      <c r="AR29" s="693" t="s">
        <v>157</v>
      </c>
      <c r="AS29" s="664" t="s">
        <v>156</v>
      </c>
      <c r="AT29" s="664" t="s">
        <v>156</v>
      </c>
      <c r="AU29" s="664" t="s">
        <v>156</v>
      </c>
      <c r="AV29" s="664" t="s">
        <v>156</v>
      </c>
      <c r="AW29" s="664" t="s">
        <v>245</v>
      </c>
      <c r="AX29" s="664" t="s">
        <v>156</v>
      </c>
      <c r="AY29" s="664" t="s">
        <v>156</v>
      </c>
      <c r="AZ29" s="664" t="s">
        <v>156</v>
      </c>
      <c r="BA29" s="664" t="s">
        <v>156</v>
      </c>
      <c r="BB29" s="691" t="s">
        <v>154</v>
      </c>
      <c r="BC29" s="687">
        <f>BE29+BG29</f>
        <v>28</v>
      </c>
      <c r="BD29" s="695">
        <f>BC29*36</f>
        <v>1008</v>
      </c>
      <c r="BE29" s="687">
        <v>16</v>
      </c>
      <c r="BF29" s="697">
        <f>BE29*36</f>
        <v>576</v>
      </c>
      <c r="BG29" s="687">
        <v>12</v>
      </c>
      <c r="BH29" s="697">
        <f>BG29*36</f>
        <v>432</v>
      </c>
      <c r="BI29" s="695">
        <v>2</v>
      </c>
      <c r="BJ29" s="695">
        <v>11</v>
      </c>
      <c r="BK29" s="695">
        <v>0</v>
      </c>
      <c r="BL29" s="695">
        <v>0</v>
      </c>
      <c r="BM29" s="695">
        <v>0</v>
      </c>
    </row>
    <row r="30" spans="1:71" x14ac:dyDescent="0.2">
      <c r="A30" s="692"/>
      <c r="B30" s="649"/>
      <c r="C30" s="649"/>
      <c r="D30" s="649"/>
      <c r="E30" s="649"/>
      <c r="F30" s="640"/>
      <c r="G30" s="640"/>
      <c r="H30" s="640"/>
      <c r="I30" s="649"/>
      <c r="J30" s="640"/>
      <c r="K30" s="640"/>
      <c r="L30" s="640"/>
      <c r="M30" s="640"/>
      <c r="N30" s="640"/>
      <c r="O30" s="649"/>
      <c r="P30" s="649"/>
      <c r="Q30" s="649"/>
      <c r="R30" s="677"/>
      <c r="S30" s="690"/>
      <c r="T30" s="690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77"/>
      <c r="AH30" s="694"/>
      <c r="AI30" s="694"/>
      <c r="AJ30" s="694"/>
      <c r="AK30" s="694"/>
      <c r="AL30" s="694"/>
      <c r="AM30" s="694"/>
      <c r="AN30" s="694"/>
      <c r="AO30" s="694"/>
      <c r="AP30" s="694"/>
      <c r="AQ30" s="694"/>
      <c r="AR30" s="694"/>
      <c r="AS30" s="665"/>
      <c r="AT30" s="665"/>
      <c r="AU30" s="665"/>
      <c r="AV30" s="665"/>
      <c r="AW30" s="665"/>
      <c r="AX30" s="665"/>
      <c r="AY30" s="665"/>
      <c r="AZ30" s="665"/>
      <c r="BA30" s="665"/>
      <c r="BB30" s="692"/>
      <c r="BC30" s="688"/>
      <c r="BD30" s="696"/>
      <c r="BE30" s="688"/>
      <c r="BF30" s="696"/>
      <c r="BG30" s="688"/>
      <c r="BH30" s="696"/>
      <c r="BI30" s="696"/>
      <c r="BJ30" s="696"/>
      <c r="BK30" s="696"/>
      <c r="BL30" s="696"/>
      <c r="BM30" s="696"/>
    </row>
    <row r="31" spans="1:71" x14ac:dyDescent="0.2">
      <c r="A31" s="691" t="s">
        <v>158</v>
      </c>
      <c r="B31" s="648"/>
      <c r="C31" s="648"/>
      <c r="D31" s="648"/>
      <c r="E31" s="648"/>
      <c r="F31" s="648"/>
      <c r="G31" s="648"/>
      <c r="H31" s="648"/>
      <c r="I31" s="648"/>
      <c r="J31" s="639" t="s">
        <v>247</v>
      </c>
      <c r="K31" s="648"/>
      <c r="L31" s="648"/>
      <c r="M31" s="648"/>
      <c r="N31" s="648"/>
      <c r="O31" s="648"/>
      <c r="P31" s="639"/>
      <c r="Q31" s="648"/>
      <c r="R31" s="676" t="s">
        <v>162</v>
      </c>
      <c r="S31" s="664" t="s">
        <v>156</v>
      </c>
      <c r="T31" s="664" t="s">
        <v>156</v>
      </c>
      <c r="U31" s="648"/>
      <c r="V31" s="648"/>
      <c r="W31" s="648"/>
      <c r="X31" s="648"/>
      <c r="Y31" s="648"/>
      <c r="Z31" s="648"/>
      <c r="AA31" s="648"/>
      <c r="AB31" s="648"/>
      <c r="AC31" s="648"/>
      <c r="AD31" s="648" t="s">
        <v>248</v>
      </c>
      <c r="AE31" s="648"/>
      <c r="AF31" s="648"/>
      <c r="AG31" s="648"/>
      <c r="AH31" s="648"/>
      <c r="AI31" s="648"/>
      <c r="AJ31" s="648"/>
      <c r="AK31" s="648"/>
      <c r="AL31" s="648"/>
      <c r="AM31" s="662" t="s">
        <v>155</v>
      </c>
      <c r="AN31" s="693" t="s">
        <v>157</v>
      </c>
      <c r="AO31" s="654" t="s">
        <v>161</v>
      </c>
      <c r="AP31" s="658" t="s">
        <v>161</v>
      </c>
      <c r="AQ31" s="693" t="s">
        <v>157</v>
      </c>
      <c r="AR31" s="658" t="s">
        <v>161</v>
      </c>
      <c r="AS31" s="658" t="s">
        <v>161</v>
      </c>
      <c r="AT31" s="664" t="s">
        <v>156</v>
      </c>
      <c r="AU31" s="664" t="s">
        <v>156</v>
      </c>
      <c r="AV31" s="664" t="s">
        <v>156</v>
      </c>
      <c r="AW31" s="664" t="s">
        <v>160</v>
      </c>
      <c r="AX31" s="664" t="s">
        <v>156</v>
      </c>
      <c r="AY31" s="664" t="s">
        <v>156</v>
      </c>
      <c r="AZ31" s="664" t="s">
        <v>156</v>
      </c>
      <c r="BA31" s="664" t="s">
        <v>156</v>
      </c>
      <c r="BB31" s="691" t="s">
        <v>158</v>
      </c>
      <c r="BC31" s="687">
        <f>BE31+BG31</f>
        <v>34</v>
      </c>
      <c r="BD31" s="695">
        <f>BC31*36</f>
        <v>1224</v>
      </c>
      <c r="BE31" s="687">
        <v>16</v>
      </c>
      <c r="BF31" s="697">
        <f>BE31*36</f>
        <v>576</v>
      </c>
      <c r="BG31" s="687">
        <v>18</v>
      </c>
      <c r="BH31" s="697">
        <f>BG31*36</f>
        <v>648</v>
      </c>
      <c r="BI31" s="695">
        <v>2</v>
      </c>
      <c r="BJ31" s="695">
        <v>2</v>
      </c>
      <c r="BK31" s="695">
        <v>4</v>
      </c>
      <c r="BL31" s="695">
        <v>0</v>
      </c>
      <c r="BM31" s="695">
        <v>0</v>
      </c>
    </row>
    <row r="32" spans="1:71" x14ac:dyDescent="0.2">
      <c r="A32" s="692"/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0"/>
      <c r="Q32" s="649"/>
      <c r="R32" s="677"/>
      <c r="S32" s="665"/>
      <c r="T32" s="665"/>
      <c r="U32" s="649"/>
      <c r="V32" s="649"/>
      <c r="W32" s="649"/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63"/>
      <c r="AN32" s="694"/>
      <c r="AO32" s="655"/>
      <c r="AP32" s="659"/>
      <c r="AQ32" s="694"/>
      <c r="AR32" s="659"/>
      <c r="AS32" s="659"/>
      <c r="AT32" s="665"/>
      <c r="AU32" s="665"/>
      <c r="AV32" s="665"/>
      <c r="AW32" s="665"/>
      <c r="AX32" s="665"/>
      <c r="AY32" s="665"/>
      <c r="AZ32" s="665"/>
      <c r="BA32" s="665"/>
      <c r="BB32" s="692"/>
      <c r="BC32" s="688"/>
      <c r="BD32" s="696"/>
      <c r="BE32" s="688"/>
      <c r="BF32" s="696"/>
      <c r="BG32" s="688"/>
      <c r="BH32" s="696"/>
      <c r="BI32" s="696"/>
      <c r="BJ32" s="696"/>
      <c r="BK32" s="696"/>
      <c r="BL32" s="696"/>
      <c r="BM32" s="696"/>
    </row>
    <row r="33" spans="1:65" x14ac:dyDescent="0.2">
      <c r="A33" s="691" t="s">
        <v>159</v>
      </c>
      <c r="B33" s="648"/>
      <c r="C33" s="648"/>
      <c r="D33" s="648"/>
      <c r="E33" s="648"/>
      <c r="F33" s="648"/>
      <c r="G33" s="648"/>
      <c r="H33" s="648" t="s">
        <v>246</v>
      </c>
      <c r="I33" s="648"/>
      <c r="J33" s="648"/>
      <c r="K33" s="648"/>
      <c r="L33" s="648"/>
      <c r="M33" s="648"/>
      <c r="N33" s="648"/>
      <c r="O33" s="693" t="s">
        <v>157</v>
      </c>
      <c r="P33" s="654" t="s">
        <v>161</v>
      </c>
      <c r="Q33" s="654" t="s">
        <v>161</v>
      </c>
      <c r="R33" s="658" t="s">
        <v>161</v>
      </c>
      <c r="S33" s="689" t="s">
        <v>156</v>
      </c>
      <c r="T33" s="664" t="s">
        <v>156</v>
      </c>
      <c r="U33" s="639"/>
      <c r="V33" s="639"/>
      <c r="W33" s="639"/>
      <c r="X33" s="639"/>
      <c r="Y33" s="639" t="s">
        <v>245</v>
      </c>
      <c r="Z33" s="639"/>
      <c r="AA33" s="639"/>
      <c r="AB33" s="639"/>
      <c r="AC33" s="639"/>
      <c r="AD33" s="676" t="s">
        <v>162</v>
      </c>
      <c r="AE33" s="693" t="s">
        <v>157</v>
      </c>
      <c r="AF33" s="654" t="s">
        <v>161</v>
      </c>
      <c r="AG33" s="654" t="s">
        <v>161</v>
      </c>
      <c r="AH33" s="658" t="s">
        <v>161</v>
      </c>
      <c r="AI33" s="656" t="s">
        <v>160</v>
      </c>
      <c r="AJ33" s="656" t="s">
        <v>160</v>
      </c>
      <c r="AK33" s="656" t="s">
        <v>160</v>
      </c>
      <c r="AL33" s="656" t="s">
        <v>160</v>
      </c>
      <c r="AM33" s="650" t="s">
        <v>158</v>
      </c>
      <c r="AN33" s="650" t="s">
        <v>158</v>
      </c>
      <c r="AO33" s="650" t="s">
        <v>158</v>
      </c>
      <c r="AP33" s="650" t="s">
        <v>158</v>
      </c>
      <c r="AQ33" s="650" t="s">
        <v>158</v>
      </c>
      <c r="AR33" s="650" t="s">
        <v>158</v>
      </c>
      <c r="AS33" s="699"/>
      <c r="AT33" s="699"/>
      <c r="AU33" s="699"/>
      <c r="AV33" s="699"/>
      <c r="AW33" s="699"/>
      <c r="AX33" s="699"/>
      <c r="AY33" s="699"/>
      <c r="AZ33" s="699"/>
      <c r="BA33" s="699"/>
      <c r="BB33" s="691" t="s">
        <v>159</v>
      </c>
      <c r="BC33" s="687">
        <f>BE33+BG33</f>
        <v>22</v>
      </c>
      <c r="BD33" s="695">
        <f>BC33*36</f>
        <v>792</v>
      </c>
      <c r="BE33" s="687">
        <v>13</v>
      </c>
      <c r="BF33" s="697">
        <f>BE33*36</f>
        <v>468</v>
      </c>
      <c r="BG33" s="687">
        <v>9</v>
      </c>
      <c r="BH33" s="697">
        <f>BG33*36</f>
        <v>324</v>
      </c>
      <c r="BI33" s="695">
        <v>1</v>
      </c>
      <c r="BJ33" s="695">
        <v>2</v>
      </c>
      <c r="BK33" s="695">
        <v>6</v>
      </c>
      <c r="BL33" s="695">
        <v>4</v>
      </c>
      <c r="BM33" s="695">
        <v>6</v>
      </c>
    </row>
    <row r="34" spans="1:65" x14ac:dyDescent="0.2">
      <c r="A34" s="692"/>
      <c r="B34" s="649"/>
      <c r="C34" s="649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94"/>
      <c r="P34" s="655"/>
      <c r="Q34" s="655"/>
      <c r="R34" s="659"/>
      <c r="S34" s="690"/>
      <c r="T34" s="665"/>
      <c r="U34" s="640"/>
      <c r="V34" s="640"/>
      <c r="W34" s="640"/>
      <c r="X34" s="640"/>
      <c r="Y34" s="640"/>
      <c r="Z34" s="640"/>
      <c r="AA34" s="640"/>
      <c r="AB34" s="640"/>
      <c r="AC34" s="640"/>
      <c r="AD34" s="677"/>
      <c r="AE34" s="694"/>
      <c r="AF34" s="655"/>
      <c r="AG34" s="655"/>
      <c r="AH34" s="659"/>
      <c r="AI34" s="657"/>
      <c r="AJ34" s="657"/>
      <c r="AK34" s="657"/>
      <c r="AL34" s="657"/>
      <c r="AM34" s="651"/>
      <c r="AN34" s="651"/>
      <c r="AO34" s="651"/>
      <c r="AP34" s="651"/>
      <c r="AQ34" s="651"/>
      <c r="AR34" s="651"/>
      <c r="AS34" s="700"/>
      <c r="AT34" s="700"/>
      <c r="AU34" s="700"/>
      <c r="AV34" s="700"/>
      <c r="AW34" s="700"/>
      <c r="AX34" s="700"/>
      <c r="AY34" s="700"/>
      <c r="AZ34" s="700"/>
      <c r="BA34" s="700"/>
      <c r="BB34" s="692"/>
      <c r="BC34" s="688"/>
      <c r="BD34" s="696"/>
      <c r="BE34" s="688"/>
      <c r="BF34" s="696"/>
      <c r="BG34" s="688"/>
      <c r="BH34" s="696"/>
      <c r="BI34" s="696"/>
      <c r="BJ34" s="696"/>
      <c r="BK34" s="696"/>
      <c r="BL34" s="696"/>
      <c r="BM34" s="696"/>
    </row>
    <row r="35" spans="1:65" ht="24" customHeight="1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28" t="s">
        <v>6</v>
      </c>
      <c r="BC35" s="452">
        <f>SUM(BC27:BC34)</f>
        <v>123</v>
      </c>
      <c r="BD35" s="453">
        <f>BC35*36</f>
        <v>4428</v>
      </c>
      <c r="BE35" s="452">
        <f t="shared" ref="BE35:BM35" si="0">SUM(BE27:BE34)</f>
        <v>62</v>
      </c>
      <c r="BF35" s="454">
        <f t="shared" si="0"/>
        <v>2232</v>
      </c>
      <c r="BG35" s="453">
        <f t="shared" si="0"/>
        <v>61</v>
      </c>
      <c r="BH35" s="454">
        <f t="shared" si="0"/>
        <v>2196</v>
      </c>
      <c r="BI35" s="453">
        <f t="shared" si="0"/>
        <v>7</v>
      </c>
      <c r="BJ35" s="453">
        <f t="shared" si="0"/>
        <v>15</v>
      </c>
      <c r="BK35" s="453">
        <f t="shared" si="0"/>
        <v>10</v>
      </c>
      <c r="BL35" s="453">
        <f t="shared" si="0"/>
        <v>4</v>
      </c>
      <c r="BM35" s="453">
        <f t="shared" si="0"/>
        <v>6</v>
      </c>
    </row>
    <row r="37" spans="1:65" x14ac:dyDescent="0.2">
      <c r="B37" s="660"/>
      <c r="C37" s="124" t="s">
        <v>163</v>
      </c>
      <c r="R37" s="652" t="s">
        <v>157</v>
      </c>
      <c r="S37" t="s">
        <v>167</v>
      </c>
      <c r="AB37" s="664" t="s">
        <v>156</v>
      </c>
      <c r="AC37" t="s">
        <v>165</v>
      </c>
    </row>
    <row r="38" spans="1:65" x14ac:dyDescent="0.2">
      <c r="B38" s="661"/>
      <c r="R38" s="653"/>
      <c r="AB38" s="665"/>
    </row>
    <row r="40" spans="1:65" x14ac:dyDescent="0.2">
      <c r="B40" s="662" t="s">
        <v>155</v>
      </c>
      <c r="C40" t="s">
        <v>164</v>
      </c>
      <c r="R40" s="654" t="s">
        <v>161</v>
      </c>
      <c r="S40" t="s">
        <v>168</v>
      </c>
    </row>
    <row r="41" spans="1:65" x14ac:dyDescent="0.2">
      <c r="B41" s="663"/>
      <c r="R41" s="655"/>
    </row>
    <row r="43" spans="1:65" x14ac:dyDescent="0.2">
      <c r="B43" s="650" t="s">
        <v>158</v>
      </c>
      <c r="C43" t="s">
        <v>166</v>
      </c>
      <c r="R43" s="656" t="s">
        <v>160</v>
      </c>
      <c r="S43" t="s">
        <v>169</v>
      </c>
    </row>
    <row r="44" spans="1:65" x14ac:dyDescent="0.2">
      <c r="B44" s="651"/>
      <c r="R44" s="657"/>
    </row>
  </sheetData>
  <mergeCells count="353">
    <mergeCell ref="Z8:AV8"/>
    <mergeCell ref="BF6:BM6"/>
    <mergeCell ref="BF1:BO1"/>
    <mergeCell ref="AH5:AN5"/>
    <mergeCell ref="BF4:BM4"/>
    <mergeCell ref="BF2:BM2"/>
    <mergeCell ref="Z6:AV6"/>
    <mergeCell ref="Z7:AV7"/>
    <mergeCell ref="BM33:BM34"/>
    <mergeCell ref="BI33:BI34"/>
    <mergeCell ref="BJ33:BJ34"/>
    <mergeCell ref="BK33:BK34"/>
    <mergeCell ref="BL33:BL34"/>
    <mergeCell ref="AI33:AI34"/>
    <mergeCell ref="Z11:AV11"/>
    <mergeCell ref="AZ33:AZ34"/>
    <mergeCell ref="BB33:BB34"/>
    <mergeCell ref="Z9:AV9"/>
    <mergeCell ref="BE33:BE34"/>
    <mergeCell ref="BF33:BF34"/>
    <mergeCell ref="AM33:AM34"/>
    <mergeCell ref="AN33:AN34"/>
    <mergeCell ref="AQ33:AQ34"/>
    <mergeCell ref="AR33:AR34"/>
    <mergeCell ref="BD33:BD34"/>
    <mergeCell ref="Z10:AV10"/>
    <mergeCell ref="AF33:AF34"/>
    <mergeCell ref="AG33:AG34"/>
    <mergeCell ref="AH33:AH34"/>
    <mergeCell ref="BH33:BH34"/>
    <mergeCell ref="AS33:AS34"/>
    <mergeCell ref="AT33:AT34"/>
    <mergeCell ref="AU33:AU34"/>
    <mergeCell ref="AV33:AV34"/>
    <mergeCell ref="AW33:AW34"/>
    <mergeCell ref="AX33:AX34"/>
    <mergeCell ref="AY33:AY34"/>
    <mergeCell ref="BG33:BG34"/>
    <mergeCell ref="BC33:BC34"/>
    <mergeCell ref="AO33:AO34"/>
    <mergeCell ref="AP33:AP34"/>
    <mergeCell ref="AK33:AK34"/>
    <mergeCell ref="AL33:AL34"/>
    <mergeCell ref="BA33:BA34"/>
    <mergeCell ref="AZ31:AZ32"/>
    <mergeCell ref="BA31:BA32"/>
    <mergeCell ref="BB31:BB32"/>
    <mergeCell ref="BC31:BC32"/>
    <mergeCell ref="BL31:BL32"/>
    <mergeCell ref="BM31:BM32"/>
    <mergeCell ref="BF31:BF32"/>
    <mergeCell ref="BG31:BG32"/>
    <mergeCell ref="BH31:BH32"/>
    <mergeCell ref="BI31:BI32"/>
    <mergeCell ref="BJ31:BJ32"/>
    <mergeCell ref="BK31:BK32"/>
    <mergeCell ref="E33:E34"/>
    <mergeCell ref="F33:F34"/>
    <mergeCell ref="G33:G34"/>
    <mergeCell ref="H33:H34"/>
    <mergeCell ref="I33:I34"/>
    <mergeCell ref="J33:J34"/>
    <mergeCell ref="AA33:AA34"/>
    <mergeCell ref="AB33:AB34"/>
    <mergeCell ref="M33:M34"/>
    <mergeCell ref="N33:N34"/>
    <mergeCell ref="O33:O34"/>
    <mergeCell ref="P33:P34"/>
    <mergeCell ref="Q33:Q34"/>
    <mergeCell ref="R33:R34"/>
    <mergeCell ref="S33:S34"/>
    <mergeCell ref="T33:T34"/>
    <mergeCell ref="BD31:BD32"/>
    <mergeCell ref="BE31:BE32"/>
    <mergeCell ref="A33:A34"/>
    <mergeCell ref="B33:B34"/>
    <mergeCell ref="C33:C34"/>
    <mergeCell ref="D33:D34"/>
    <mergeCell ref="AX31:AX32"/>
    <mergeCell ref="AY31:AY32"/>
    <mergeCell ref="K33:K34"/>
    <mergeCell ref="L33:L34"/>
    <mergeCell ref="U33:U34"/>
    <mergeCell ref="V33:V34"/>
    <mergeCell ref="AJ33:AJ34"/>
    <mergeCell ref="W33:W34"/>
    <mergeCell ref="X33:X34"/>
    <mergeCell ref="Y33:Y34"/>
    <mergeCell ref="Z33:Z34"/>
    <mergeCell ref="AE33:AE34"/>
    <mergeCell ref="AT31:AT32"/>
    <mergeCell ref="AU31:AU32"/>
    <mergeCell ref="AC33:AC34"/>
    <mergeCell ref="AD33:AD34"/>
    <mergeCell ref="AD31:AD32"/>
    <mergeCell ref="AE31:AE32"/>
    <mergeCell ref="AF31:AF32"/>
    <mergeCell ref="X31:X32"/>
    <mergeCell ref="AV31:AV32"/>
    <mergeCell ref="AW31:AW32"/>
    <mergeCell ref="AG31:AG32"/>
    <mergeCell ref="AI31:AI32"/>
    <mergeCell ref="AJ31:AJ32"/>
    <mergeCell ref="AH31:AH32"/>
    <mergeCell ref="AK31:AK32"/>
    <mergeCell ref="AL31:AL32"/>
    <mergeCell ref="AQ31:AQ32"/>
    <mergeCell ref="AR31:AR32"/>
    <mergeCell ref="AM31:AM32"/>
    <mergeCell ref="AN31:AN32"/>
    <mergeCell ref="AO31:AO32"/>
    <mergeCell ref="AP31:AP32"/>
    <mergeCell ref="R31:R32"/>
    <mergeCell ref="S31:S32"/>
    <mergeCell ref="T31:T32"/>
    <mergeCell ref="U31:U32"/>
    <mergeCell ref="V31:V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W31:W32"/>
    <mergeCell ref="BE29:BE30"/>
    <mergeCell ref="BF29:BF30"/>
    <mergeCell ref="BG29:BG30"/>
    <mergeCell ref="BH29:BH30"/>
    <mergeCell ref="BI29:BI30"/>
    <mergeCell ref="BL29:BL30"/>
    <mergeCell ref="BM29:BM30"/>
    <mergeCell ref="BJ29:BJ30"/>
    <mergeCell ref="BK29:BK30"/>
    <mergeCell ref="AZ29:AZ30"/>
    <mergeCell ref="BA29:BA30"/>
    <mergeCell ref="BB29:BB30"/>
    <mergeCell ref="BC29:BC30"/>
    <mergeCell ref="AV29:AV30"/>
    <mergeCell ref="AW29:AW30"/>
    <mergeCell ref="AX29:AX30"/>
    <mergeCell ref="AY29:AY30"/>
    <mergeCell ref="BD29:BD30"/>
    <mergeCell ref="Y31:Y32"/>
    <mergeCell ref="Z31:Z32"/>
    <mergeCell ref="AA31:AA32"/>
    <mergeCell ref="AB31:AB32"/>
    <mergeCell ref="AC31:AC32"/>
    <mergeCell ref="BM27:BM28"/>
    <mergeCell ref="BA27:BA28"/>
    <mergeCell ref="BB27:BB28"/>
    <mergeCell ref="BC27:BC28"/>
    <mergeCell ref="BD27:BD28"/>
    <mergeCell ref="BI27:BI28"/>
    <mergeCell ref="BJ27:BJ28"/>
    <mergeCell ref="BK27:BK28"/>
    <mergeCell ref="BE27:BE28"/>
    <mergeCell ref="BL27:BL28"/>
    <mergeCell ref="BH27:BH28"/>
    <mergeCell ref="BF27:BF28"/>
    <mergeCell ref="A29:A30"/>
    <mergeCell ref="B29:B30"/>
    <mergeCell ref="C29:C30"/>
    <mergeCell ref="D29:D30"/>
    <mergeCell ref="AU29:AU30"/>
    <mergeCell ref="AL29:AL30"/>
    <mergeCell ref="AM29:AM30"/>
    <mergeCell ref="AN29:AN30"/>
    <mergeCell ref="AQ29:AQ30"/>
    <mergeCell ref="AT29:AT30"/>
    <mergeCell ref="AO29:AO30"/>
    <mergeCell ref="AP29:AP30"/>
    <mergeCell ref="AS29:AS30"/>
    <mergeCell ref="AR29:AR30"/>
    <mergeCell ref="G29:G30"/>
    <mergeCell ref="H29:H30"/>
    <mergeCell ref="AH29:AH30"/>
    <mergeCell ref="AG29:AG30"/>
    <mergeCell ref="AB29:AB30"/>
    <mergeCell ref="AF29:AF30"/>
    <mergeCell ref="S29:S30"/>
    <mergeCell ref="E29:E30"/>
    <mergeCell ref="F29:F30"/>
    <mergeCell ref="I29:I30"/>
    <mergeCell ref="AC27:AC28"/>
    <mergeCell ref="AD27:AD28"/>
    <mergeCell ref="Z29:Z30"/>
    <mergeCell ref="AA29:AA30"/>
    <mergeCell ref="V29:V30"/>
    <mergeCell ref="W29:W30"/>
    <mergeCell ref="R29:R30"/>
    <mergeCell ref="AS27:AS28"/>
    <mergeCell ref="AT27:AT28"/>
    <mergeCell ref="AA27:AA28"/>
    <mergeCell ref="AI29:AI30"/>
    <mergeCell ref="AK29:AK30"/>
    <mergeCell ref="AJ29:AJ30"/>
    <mergeCell ref="J29:J30"/>
    <mergeCell ref="X29:X30"/>
    <mergeCell ref="U29:U30"/>
    <mergeCell ref="Q29:Q30"/>
    <mergeCell ref="AC29:AC30"/>
    <mergeCell ref="AD29:AD30"/>
    <mergeCell ref="AE29:AE30"/>
    <mergeCell ref="K29:K30"/>
    <mergeCell ref="L29:L30"/>
    <mergeCell ref="A27:A28"/>
    <mergeCell ref="C27:C28"/>
    <mergeCell ref="D27:D28"/>
    <mergeCell ref="I27:I28"/>
    <mergeCell ref="E27:E28"/>
    <mergeCell ref="F27:F28"/>
    <mergeCell ref="AO27:AO28"/>
    <mergeCell ref="AP27:AP28"/>
    <mergeCell ref="AK27:AK28"/>
    <mergeCell ref="AJ27:AJ28"/>
    <mergeCell ref="AG27:AG28"/>
    <mergeCell ref="AH27:AH28"/>
    <mergeCell ref="AL27:AL28"/>
    <mergeCell ref="AM27:AM28"/>
    <mergeCell ref="AB27:AB28"/>
    <mergeCell ref="G27:G28"/>
    <mergeCell ref="H27:H28"/>
    <mergeCell ref="Y27:Y28"/>
    <mergeCell ref="V27:V28"/>
    <mergeCell ref="Q27:Q28"/>
    <mergeCell ref="L27:L28"/>
    <mergeCell ref="J27:J28"/>
    <mergeCell ref="AE27:AE28"/>
    <mergeCell ref="AN27:AN28"/>
    <mergeCell ref="Y24:Y25"/>
    <mergeCell ref="Z24:Z25"/>
    <mergeCell ref="M29:M30"/>
    <mergeCell ref="N29:N30"/>
    <mergeCell ref="O29:O30"/>
    <mergeCell ref="P29:P30"/>
    <mergeCell ref="K27:K28"/>
    <mergeCell ref="W27:W28"/>
    <mergeCell ref="N27:N28"/>
    <mergeCell ref="O27:O28"/>
    <mergeCell ref="P27:P28"/>
    <mergeCell ref="U27:U28"/>
    <mergeCell ref="S27:S28"/>
    <mergeCell ref="T27:T28"/>
    <mergeCell ref="T29:T30"/>
    <mergeCell ref="Y29:Y30"/>
    <mergeCell ref="Z27:Z28"/>
    <mergeCell ref="BM23:BM26"/>
    <mergeCell ref="AX23:BA23"/>
    <mergeCell ref="AZ24:AZ25"/>
    <mergeCell ref="BA24:BA25"/>
    <mergeCell ref="BC25:BD25"/>
    <mergeCell ref="BE25:BF25"/>
    <mergeCell ref="BG25:BH25"/>
    <mergeCell ref="BK23:BK26"/>
    <mergeCell ref="AR27:AR28"/>
    <mergeCell ref="BI23:BI26"/>
    <mergeCell ref="BB23:BB26"/>
    <mergeCell ref="BC23:BH24"/>
    <mergeCell ref="AT24:AT25"/>
    <mergeCell ref="AU24:AU25"/>
    <mergeCell ref="AV24:AV25"/>
    <mergeCell ref="AO23:AR23"/>
    <mergeCell ref="AW27:AW28"/>
    <mergeCell ref="AY27:AY28"/>
    <mergeCell ref="AQ27:AQ28"/>
    <mergeCell ref="AV27:AV28"/>
    <mergeCell ref="BG27:BG28"/>
    <mergeCell ref="AU27:AU28"/>
    <mergeCell ref="AX27:AX28"/>
    <mergeCell ref="AZ27:AZ28"/>
    <mergeCell ref="A20:BA20"/>
    <mergeCell ref="A23:A26"/>
    <mergeCell ref="B23:E23"/>
    <mergeCell ref="F23:F25"/>
    <mergeCell ref="G23:I23"/>
    <mergeCell ref="J23:J25"/>
    <mergeCell ref="AC24:AC25"/>
    <mergeCell ref="AD24:AD25"/>
    <mergeCell ref="G24:G25"/>
    <mergeCell ref="AQ24:AQ25"/>
    <mergeCell ref="B24:B25"/>
    <mergeCell ref="C24:C25"/>
    <mergeCell ref="D24:D25"/>
    <mergeCell ref="E24:E25"/>
    <mergeCell ref="AN24:AN25"/>
    <mergeCell ref="AI24:AI25"/>
    <mergeCell ref="AK24:AK25"/>
    <mergeCell ref="AG24:AG25"/>
    <mergeCell ref="AH24:AH25"/>
    <mergeCell ref="AF23:AF25"/>
    <mergeCell ref="AG23:AI23"/>
    <mergeCell ref="R24:R25"/>
    <mergeCell ref="T24:T25"/>
    <mergeCell ref="N23:N25"/>
    <mergeCell ref="BL23:BL26"/>
    <mergeCell ref="B43:B44"/>
    <mergeCell ref="R37:R38"/>
    <mergeCell ref="R40:R41"/>
    <mergeCell ref="R43:R44"/>
    <mergeCell ref="AS31:AS32"/>
    <mergeCell ref="B37:B38"/>
    <mergeCell ref="B40:B41"/>
    <mergeCell ref="AB37:AB38"/>
    <mergeCell ref="O23:R23"/>
    <mergeCell ref="S23:S25"/>
    <mergeCell ref="R27:R28"/>
    <mergeCell ref="V24:V25"/>
    <mergeCell ref="X24:X25"/>
    <mergeCell ref="T23:V23"/>
    <mergeCell ref="U24:U25"/>
    <mergeCell ref="X27:X28"/>
    <mergeCell ref="AP24:AP25"/>
    <mergeCell ref="AO24:AO25"/>
    <mergeCell ref="AR24:AR25"/>
    <mergeCell ref="AX24:AX25"/>
    <mergeCell ref="AY24:AY25"/>
    <mergeCell ref="AS23:AS25"/>
    <mergeCell ref="AT23:AV23"/>
    <mergeCell ref="BJ23:BJ26"/>
    <mergeCell ref="AI27:AI28"/>
    <mergeCell ref="AM24:AM25"/>
    <mergeCell ref="AW23:AW25"/>
    <mergeCell ref="X23:Z23"/>
    <mergeCell ref="AJ23:AJ25"/>
    <mergeCell ref="AL24:AL25"/>
    <mergeCell ref="AK23:AN23"/>
    <mergeCell ref="H24:H25"/>
    <mergeCell ref="AF27:AF28"/>
    <mergeCell ref="M27:M28"/>
    <mergeCell ref="K23:M23"/>
    <mergeCell ref="P24:P25"/>
    <mergeCell ref="Q24:Q25"/>
    <mergeCell ref="K24:K25"/>
    <mergeCell ref="I24:I25"/>
    <mergeCell ref="AB24:AB25"/>
    <mergeCell ref="AE24:AE25"/>
    <mergeCell ref="AA23:AA25"/>
    <mergeCell ref="AB23:AE23"/>
    <mergeCell ref="M24:M25"/>
    <mergeCell ref="O24:O25"/>
    <mergeCell ref="W23:W25"/>
    <mergeCell ref="L24:L25"/>
  </mergeCells>
  <phoneticPr fontId="0" type="noConversion"/>
  <conditionalFormatting sqref="AF11:AM11 A11:L11">
    <cfRule type="cellIs" dxfId="1" priority="1" stopIfTrue="1" operator="equal">
      <formula>"План утвержден"</formula>
    </cfRule>
    <cfRule type="cellIs" dxfId="0" priority="2" stopIfTrue="1" operator="equal">
      <formula>"План НЕ утвержден"</formula>
    </cfRule>
  </conditionalFormatting>
  <pageMargins left="0" right="0" top="0.39370078740157483" bottom="0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7"/>
  <sheetViews>
    <sheetView view="pageBreakPreview" topLeftCell="A52" workbookViewId="0">
      <pane xSplit="3" topLeftCell="D1" activePane="topRight" state="frozen"/>
      <selection activeCell="A31" sqref="A31"/>
      <selection pane="topRight" activeCell="G62" sqref="G62:G67"/>
    </sheetView>
  </sheetViews>
  <sheetFormatPr defaultRowHeight="12.75" x14ac:dyDescent="0.2"/>
  <cols>
    <col min="1" max="1" width="10.28515625" style="5" customWidth="1"/>
    <col min="2" max="2" width="37.5703125" style="5" customWidth="1"/>
    <col min="3" max="3" width="20.7109375" customWidth="1"/>
    <col min="4" max="4" width="5.85546875" customWidth="1"/>
    <col min="5" max="5" width="7" style="420" customWidth="1"/>
    <col min="6" max="6" width="7.42578125" style="420" customWidth="1"/>
    <col min="7" max="7" width="6.28515625" customWidth="1"/>
    <col min="8" max="8" width="8.140625" customWidth="1"/>
    <col min="9" max="10" width="7" customWidth="1"/>
    <col min="11" max="11" width="6.28515625" customWidth="1"/>
    <col min="12" max="12" width="5.5703125" customWidth="1"/>
    <col min="13" max="14" width="4.28515625" customWidth="1"/>
    <col min="15" max="15" width="5.28515625" customWidth="1"/>
    <col min="16" max="16" width="4.28515625" customWidth="1"/>
    <col min="17" max="17" width="5.42578125" customWidth="1"/>
    <col min="18" max="18" width="6" customWidth="1"/>
    <col min="19" max="20" width="4.28515625" customWidth="1"/>
    <col min="21" max="21" width="5.5703125" customWidth="1"/>
    <col min="22" max="22" width="4.28515625" customWidth="1"/>
    <col min="23" max="23" width="5.42578125" customWidth="1"/>
    <col min="24" max="24" width="5.7109375" customWidth="1"/>
    <col min="25" max="26" width="4.28515625" customWidth="1"/>
    <col min="27" max="27" width="5.42578125" customWidth="1"/>
    <col min="28" max="28" width="4.28515625" customWidth="1"/>
    <col min="29" max="29" width="5.42578125" customWidth="1"/>
    <col min="30" max="30" width="6.140625" customWidth="1"/>
    <col min="31" max="32" width="4.28515625" customWidth="1"/>
    <col min="33" max="33" width="5.85546875" customWidth="1"/>
    <col min="34" max="35" width="4.28515625" customWidth="1"/>
  </cols>
  <sheetData>
    <row r="1" spans="1:35" ht="18.75" customHeight="1" thickBot="1" x14ac:dyDescent="0.3">
      <c r="A1" s="249"/>
      <c r="B1" s="757" t="s">
        <v>242</v>
      </c>
      <c r="C1" s="757"/>
      <c r="D1" s="249"/>
      <c r="E1" s="411"/>
      <c r="F1" s="411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2.75" customHeight="1" x14ac:dyDescent="0.2">
      <c r="A2" s="709" t="s">
        <v>0</v>
      </c>
      <c r="B2" s="712" t="s">
        <v>1</v>
      </c>
      <c r="C2" s="715" t="s">
        <v>2</v>
      </c>
      <c r="D2" s="717" t="s">
        <v>3</v>
      </c>
      <c r="E2" s="718"/>
      <c r="F2" s="765" t="s">
        <v>4</v>
      </c>
      <c r="G2" s="768" t="s">
        <v>5</v>
      </c>
      <c r="H2" s="769"/>
      <c r="I2" s="769"/>
      <c r="J2" s="769"/>
      <c r="K2" s="77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07"/>
      <c r="AD2" s="107"/>
      <c r="AE2" s="6"/>
      <c r="AF2" s="6"/>
      <c r="AG2" s="6"/>
      <c r="AH2" s="6"/>
      <c r="AI2" s="474"/>
    </row>
    <row r="3" spans="1:35" x14ac:dyDescent="0.2">
      <c r="A3" s="710"/>
      <c r="B3" s="713"/>
      <c r="C3" s="716"/>
      <c r="D3" s="719"/>
      <c r="E3" s="720"/>
      <c r="F3" s="766"/>
      <c r="G3" s="762" t="s">
        <v>6</v>
      </c>
      <c r="H3" s="774"/>
      <c r="I3" s="750"/>
      <c r="J3" s="750"/>
      <c r="K3" s="761"/>
      <c r="L3" s="727" t="s">
        <v>7</v>
      </c>
      <c r="M3" s="728"/>
      <c r="N3" s="728"/>
      <c r="O3" s="728"/>
      <c r="P3" s="728"/>
      <c r="Q3" s="729"/>
      <c r="R3" s="727" t="s">
        <v>8</v>
      </c>
      <c r="S3" s="728"/>
      <c r="T3" s="728"/>
      <c r="U3" s="728"/>
      <c r="V3" s="728"/>
      <c r="W3" s="729"/>
      <c r="X3" s="727" t="s">
        <v>9</v>
      </c>
      <c r="Y3" s="750"/>
      <c r="Z3" s="750"/>
      <c r="AA3" s="750"/>
      <c r="AB3" s="750"/>
      <c r="AC3" s="751"/>
      <c r="AD3" s="746" t="s">
        <v>96</v>
      </c>
      <c r="AE3" s="728"/>
      <c r="AF3" s="728"/>
      <c r="AG3" s="728"/>
      <c r="AH3" s="728"/>
      <c r="AI3" s="747"/>
    </row>
    <row r="4" spans="1:35" ht="12.75" customHeight="1" x14ac:dyDescent="0.2">
      <c r="A4" s="710"/>
      <c r="B4" s="713"/>
      <c r="C4" s="723" t="s">
        <v>10</v>
      </c>
      <c r="D4" s="719"/>
      <c r="E4" s="720"/>
      <c r="F4" s="766"/>
      <c r="G4" s="763"/>
      <c r="H4" s="775"/>
      <c r="I4" s="758" t="s">
        <v>11</v>
      </c>
      <c r="J4" s="758" t="s">
        <v>12</v>
      </c>
      <c r="K4" s="762" t="s">
        <v>13</v>
      </c>
      <c r="L4" s="705" t="s">
        <v>14</v>
      </c>
      <c r="M4" s="706"/>
      <c r="N4" s="706"/>
      <c r="O4" s="706" t="s">
        <v>15</v>
      </c>
      <c r="P4" s="706"/>
      <c r="Q4" s="726"/>
      <c r="R4" s="705" t="s">
        <v>16</v>
      </c>
      <c r="S4" s="706"/>
      <c r="T4" s="706"/>
      <c r="U4" s="706" t="s">
        <v>17</v>
      </c>
      <c r="V4" s="706"/>
      <c r="W4" s="726"/>
      <c r="X4" s="705" t="s">
        <v>18</v>
      </c>
      <c r="Y4" s="706"/>
      <c r="Z4" s="706"/>
      <c r="AA4" s="706" t="s">
        <v>19</v>
      </c>
      <c r="AB4" s="706"/>
      <c r="AC4" s="726"/>
      <c r="AD4" s="748" t="s">
        <v>250</v>
      </c>
      <c r="AE4" s="706"/>
      <c r="AF4" s="706"/>
      <c r="AG4" s="706" t="s">
        <v>251</v>
      </c>
      <c r="AH4" s="706"/>
      <c r="AI4" s="749"/>
    </row>
    <row r="5" spans="1:35" ht="23.25" customHeight="1" x14ac:dyDescent="0.2">
      <c r="A5" s="710"/>
      <c r="B5" s="713"/>
      <c r="C5" s="724"/>
      <c r="D5" s="719"/>
      <c r="E5" s="720"/>
      <c r="F5" s="766"/>
      <c r="G5" s="763"/>
      <c r="H5" s="775"/>
      <c r="I5" s="759"/>
      <c r="J5" s="759"/>
      <c r="K5" s="763"/>
      <c r="L5" s="707">
        <v>17</v>
      </c>
      <c r="M5" s="708"/>
      <c r="N5" s="1" t="s">
        <v>20</v>
      </c>
      <c r="O5" s="730">
        <v>22</v>
      </c>
      <c r="P5" s="708"/>
      <c r="Q5" s="293" t="s">
        <v>20</v>
      </c>
      <c r="R5" s="707">
        <v>16</v>
      </c>
      <c r="S5" s="708"/>
      <c r="T5" s="1" t="s">
        <v>20</v>
      </c>
      <c r="U5" s="730">
        <v>12</v>
      </c>
      <c r="V5" s="708"/>
      <c r="W5" s="293" t="s">
        <v>20</v>
      </c>
      <c r="X5" s="707">
        <v>16</v>
      </c>
      <c r="Y5" s="708"/>
      <c r="Z5" s="1" t="s">
        <v>20</v>
      </c>
      <c r="AA5" s="735">
        <v>18</v>
      </c>
      <c r="AB5" s="736"/>
      <c r="AC5" s="293" t="s">
        <v>20</v>
      </c>
      <c r="AD5" s="708">
        <v>13</v>
      </c>
      <c r="AE5" s="708"/>
      <c r="AF5" s="1" t="s">
        <v>20</v>
      </c>
      <c r="AG5" s="730">
        <v>9</v>
      </c>
      <c r="AH5" s="708"/>
      <c r="AI5" s="475" t="s">
        <v>20</v>
      </c>
    </row>
    <row r="6" spans="1:35" ht="21.75" customHeight="1" x14ac:dyDescent="0.2">
      <c r="A6" s="710"/>
      <c r="B6" s="713"/>
      <c r="C6" s="724"/>
      <c r="D6" s="721"/>
      <c r="E6" s="722"/>
      <c r="F6" s="766"/>
      <c r="G6" s="763"/>
      <c r="H6" s="775"/>
      <c r="I6" s="760"/>
      <c r="J6" s="760"/>
      <c r="K6" s="764"/>
      <c r="L6" s="753" t="s">
        <v>6</v>
      </c>
      <c r="M6" s="731" t="s">
        <v>21</v>
      </c>
      <c r="N6" s="731"/>
      <c r="O6" s="733" t="s">
        <v>6</v>
      </c>
      <c r="P6" s="731" t="s">
        <v>21</v>
      </c>
      <c r="Q6" s="732"/>
      <c r="R6" s="753" t="s">
        <v>6</v>
      </c>
      <c r="S6" s="731" t="s">
        <v>21</v>
      </c>
      <c r="T6" s="731"/>
      <c r="U6" s="733" t="s">
        <v>6</v>
      </c>
      <c r="V6" s="731" t="s">
        <v>21</v>
      </c>
      <c r="W6" s="732"/>
      <c r="X6" s="753" t="s">
        <v>6</v>
      </c>
      <c r="Y6" s="731" t="s">
        <v>21</v>
      </c>
      <c r="Z6" s="731"/>
      <c r="AA6" s="733" t="s">
        <v>6</v>
      </c>
      <c r="AB6" s="731" t="s">
        <v>21</v>
      </c>
      <c r="AC6" s="732"/>
      <c r="AD6" s="755" t="s">
        <v>6</v>
      </c>
      <c r="AE6" s="731" t="s">
        <v>21</v>
      </c>
      <c r="AF6" s="731"/>
      <c r="AG6" s="733" t="s">
        <v>6</v>
      </c>
      <c r="AH6" s="731" t="s">
        <v>21</v>
      </c>
      <c r="AI6" s="752"/>
    </row>
    <row r="7" spans="1:35" ht="75.75" thickBot="1" x14ac:dyDescent="0.25">
      <c r="A7" s="711"/>
      <c r="B7" s="714"/>
      <c r="C7" s="725"/>
      <c r="D7" s="2" t="s">
        <v>22</v>
      </c>
      <c r="E7" s="2" t="s">
        <v>23</v>
      </c>
      <c r="F7" s="767"/>
      <c r="G7" s="2" t="s">
        <v>22</v>
      </c>
      <c r="H7" s="2" t="s">
        <v>23</v>
      </c>
      <c r="I7" s="2" t="s">
        <v>23</v>
      </c>
      <c r="J7" s="2" t="s">
        <v>23</v>
      </c>
      <c r="K7" s="52" t="s">
        <v>23</v>
      </c>
      <c r="L7" s="754"/>
      <c r="M7" s="3" t="s">
        <v>24</v>
      </c>
      <c r="N7" s="3" t="s">
        <v>25</v>
      </c>
      <c r="O7" s="734"/>
      <c r="P7" s="3" t="s">
        <v>24</v>
      </c>
      <c r="Q7" s="294" t="s">
        <v>25</v>
      </c>
      <c r="R7" s="754"/>
      <c r="S7" s="3" t="s">
        <v>24</v>
      </c>
      <c r="T7" s="3" t="s">
        <v>25</v>
      </c>
      <c r="U7" s="734"/>
      <c r="V7" s="3" t="s">
        <v>24</v>
      </c>
      <c r="W7" s="294" t="s">
        <v>25</v>
      </c>
      <c r="X7" s="754"/>
      <c r="Y7" s="3" t="s">
        <v>24</v>
      </c>
      <c r="Z7" s="3" t="s">
        <v>25</v>
      </c>
      <c r="AA7" s="734"/>
      <c r="AB7" s="3" t="s">
        <v>24</v>
      </c>
      <c r="AC7" s="294" t="s">
        <v>25</v>
      </c>
      <c r="AD7" s="756"/>
      <c r="AE7" s="3" t="s">
        <v>24</v>
      </c>
      <c r="AF7" s="3" t="s">
        <v>25</v>
      </c>
      <c r="AG7" s="734"/>
      <c r="AH7" s="3" t="s">
        <v>24</v>
      </c>
      <c r="AI7" s="476" t="s">
        <v>25</v>
      </c>
    </row>
    <row r="8" spans="1:35" ht="13.5" thickBot="1" x14ac:dyDescent="0.25">
      <c r="A8" s="4">
        <v>1</v>
      </c>
      <c r="B8" s="29">
        <v>2</v>
      </c>
      <c r="C8" s="31">
        <v>3</v>
      </c>
      <c r="D8" s="30">
        <v>4</v>
      </c>
      <c r="E8" s="23">
        <v>8</v>
      </c>
      <c r="F8" s="23">
        <v>9</v>
      </c>
      <c r="G8" s="23">
        <v>10</v>
      </c>
      <c r="H8" s="23">
        <v>11</v>
      </c>
      <c r="I8" s="23">
        <v>13</v>
      </c>
      <c r="J8" s="23">
        <v>15</v>
      </c>
      <c r="K8" s="24">
        <v>17</v>
      </c>
      <c r="L8" s="295">
        <v>18</v>
      </c>
      <c r="M8" s="25">
        <v>19</v>
      </c>
      <c r="N8" s="25">
        <v>20</v>
      </c>
      <c r="O8" s="26">
        <v>21</v>
      </c>
      <c r="P8" s="25">
        <v>22</v>
      </c>
      <c r="Q8" s="296">
        <v>23</v>
      </c>
      <c r="R8" s="295">
        <v>24</v>
      </c>
      <c r="S8" s="25">
        <v>25</v>
      </c>
      <c r="T8" s="25">
        <v>26</v>
      </c>
      <c r="U8" s="26">
        <v>27</v>
      </c>
      <c r="V8" s="25">
        <v>28</v>
      </c>
      <c r="W8" s="296">
        <v>29</v>
      </c>
      <c r="X8" s="374">
        <v>30</v>
      </c>
      <c r="Y8" s="25">
        <v>31</v>
      </c>
      <c r="Z8" s="25">
        <v>32</v>
      </c>
      <c r="AA8" s="25">
        <v>33</v>
      </c>
      <c r="AB8" s="25">
        <v>34</v>
      </c>
      <c r="AC8" s="296">
        <v>35</v>
      </c>
      <c r="AD8" s="290">
        <v>24</v>
      </c>
      <c r="AE8" s="25">
        <v>25</v>
      </c>
      <c r="AF8" s="25">
        <v>26</v>
      </c>
      <c r="AG8" s="26">
        <v>27</v>
      </c>
      <c r="AH8" s="25">
        <v>28</v>
      </c>
      <c r="AI8" s="477">
        <v>29</v>
      </c>
    </row>
    <row r="9" spans="1:35" ht="28.5" customHeight="1" thickBot="1" x14ac:dyDescent="0.3">
      <c r="A9" s="7" t="s">
        <v>26</v>
      </c>
      <c r="B9" s="18" t="s">
        <v>27</v>
      </c>
      <c r="C9" s="380"/>
      <c r="D9" s="80">
        <v>2106</v>
      </c>
      <c r="E9" s="93">
        <f>E10+E20</f>
        <v>2105.5</v>
      </c>
      <c r="F9" s="93">
        <f t="shared" ref="F9:K9" si="0">F10+F20</f>
        <v>701.5</v>
      </c>
      <c r="G9" s="62">
        <v>1404</v>
      </c>
      <c r="H9" s="61">
        <f>H10+H20</f>
        <v>1404</v>
      </c>
      <c r="I9" s="61">
        <f t="shared" si="0"/>
        <v>749</v>
      </c>
      <c r="J9" s="61">
        <f t="shared" si="0"/>
        <v>655</v>
      </c>
      <c r="K9" s="63">
        <f t="shared" si="0"/>
        <v>0</v>
      </c>
      <c r="L9" s="297">
        <f t="shared" ref="L9:Q9" si="1">SUM(L11:L23)</f>
        <v>612</v>
      </c>
      <c r="M9" s="123">
        <f t="shared" si="1"/>
        <v>289</v>
      </c>
      <c r="N9" s="201">
        <f t="shared" si="1"/>
        <v>0</v>
      </c>
      <c r="O9" s="196">
        <f t="shared" si="1"/>
        <v>792</v>
      </c>
      <c r="P9" s="123">
        <f t="shared" si="1"/>
        <v>366</v>
      </c>
      <c r="Q9" s="298">
        <f t="shared" si="1"/>
        <v>0</v>
      </c>
      <c r="R9" s="338">
        <f t="shared" ref="R9:AI9" si="2">R24+R30+R34</f>
        <v>576</v>
      </c>
      <c r="S9" s="123">
        <f t="shared" si="2"/>
        <v>281</v>
      </c>
      <c r="T9" s="201">
        <f t="shared" si="2"/>
        <v>0</v>
      </c>
      <c r="U9" s="196">
        <f t="shared" si="2"/>
        <v>432</v>
      </c>
      <c r="V9" s="123">
        <f t="shared" si="2"/>
        <v>252</v>
      </c>
      <c r="W9" s="298">
        <f t="shared" si="2"/>
        <v>0</v>
      </c>
      <c r="X9" s="338">
        <f t="shared" si="2"/>
        <v>576</v>
      </c>
      <c r="Y9" s="123">
        <f t="shared" si="2"/>
        <v>263</v>
      </c>
      <c r="Z9" s="201">
        <f t="shared" si="2"/>
        <v>0</v>
      </c>
      <c r="AA9" s="229">
        <f t="shared" si="2"/>
        <v>648</v>
      </c>
      <c r="AB9" s="123">
        <f t="shared" si="2"/>
        <v>374</v>
      </c>
      <c r="AC9" s="298">
        <f t="shared" si="2"/>
        <v>0</v>
      </c>
      <c r="AD9" s="196">
        <f t="shared" si="2"/>
        <v>468</v>
      </c>
      <c r="AE9" s="123">
        <f t="shared" si="2"/>
        <v>323</v>
      </c>
      <c r="AF9" s="201">
        <f t="shared" si="2"/>
        <v>30</v>
      </c>
      <c r="AG9" s="211">
        <f t="shared" si="2"/>
        <v>324</v>
      </c>
      <c r="AH9" s="123">
        <f t="shared" si="2"/>
        <v>148</v>
      </c>
      <c r="AI9" s="478">
        <f t="shared" si="2"/>
        <v>0</v>
      </c>
    </row>
    <row r="10" spans="1:35" ht="23.25" thickBot="1" x14ac:dyDescent="0.25">
      <c r="A10" s="8" t="s">
        <v>28</v>
      </c>
      <c r="B10" s="19" t="s">
        <v>29</v>
      </c>
      <c r="C10" s="381"/>
      <c r="D10" s="78"/>
      <c r="E10" s="94">
        <f>SUM(E11:E19)</f>
        <v>1267</v>
      </c>
      <c r="F10" s="94">
        <f>E10-H10</f>
        <v>421</v>
      </c>
      <c r="G10" s="68"/>
      <c r="H10" s="67">
        <f>SUM(H11:H19)</f>
        <v>846</v>
      </c>
      <c r="I10" s="67">
        <f>SUM(I11:I19)</f>
        <v>575</v>
      </c>
      <c r="J10" s="67">
        <f>SUM(J11:J19)</f>
        <v>271</v>
      </c>
      <c r="K10" s="79">
        <f>SUM(K11:K19)</f>
        <v>0</v>
      </c>
      <c r="L10" s="299"/>
      <c r="M10" s="77"/>
      <c r="N10" s="168"/>
      <c r="O10" s="164"/>
      <c r="P10" s="77"/>
      <c r="Q10" s="300"/>
      <c r="R10" s="299"/>
      <c r="S10" s="77"/>
      <c r="T10" s="168"/>
      <c r="U10" s="164"/>
      <c r="V10" s="77"/>
      <c r="W10" s="300"/>
      <c r="X10" s="299"/>
      <c r="Y10" s="77"/>
      <c r="Z10" s="168"/>
      <c r="AA10" s="212"/>
      <c r="AB10" s="77"/>
      <c r="AC10" s="300"/>
      <c r="AD10" s="164"/>
      <c r="AE10" s="77"/>
      <c r="AF10" s="168"/>
      <c r="AG10" s="212"/>
      <c r="AH10" s="77"/>
      <c r="AI10" s="479"/>
    </row>
    <row r="11" spans="1:35" ht="14.25" customHeight="1" x14ac:dyDescent="0.2">
      <c r="A11" s="424" t="s">
        <v>30</v>
      </c>
      <c r="B11" s="9" t="s">
        <v>31</v>
      </c>
      <c r="C11" s="382" t="s">
        <v>255</v>
      </c>
      <c r="D11" s="38"/>
      <c r="E11" s="266">
        <f t="shared" ref="E11:E19" si="3">H11*1.5</f>
        <v>117</v>
      </c>
      <c r="F11" s="266">
        <f t="shared" ref="F11:F19" si="4">E11-H11</f>
        <v>39</v>
      </c>
      <c r="G11" s="40"/>
      <c r="H11" s="39">
        <f t="shared" ref="H11:H19" si="5">L11+O11+R11+U11+X11+AA11</f>
        <v>78</v>
      </c>
      <c r="I11" s="39">
        <f>H11-J11</f>
        <v>43</v>
      </c>
      <c r="J11" s="39">
        <f t="shared" ref="J11:J19" si="6">M11+P11+S11+V11+Y11+AB11</f>
        <v>35</v>
      </c>
      <c r="K11" s="53"/>
      <c r="L11" s="301">
        <v>34</v>
      </c>
      <c r="M11" s="58">
        <v>13</v>
      </c>
      <c r="N11" s="169"/>
      <c r="O11" s="165">
        <v>44</v>
      </c>
      <c r="P11" s="58">
        <v>22</v>
      </c>
      <c r="Q11" s="302"/>
      <c r="R11" s="339"/>
      <c r="S11" s="131"/>
      <c r="T11" s="202"/>
      <c r="U11" s="197"/>
      <c r="V11" s="131"/>
      <c r="W11" s="340"/>
      <c r="X11" s="339"/>
      <c r="Y11" s="131"/>
      <c r="Z11" s="202"/>
      <c r="AA11" s="230"/>
      <c r="AB11" s="131"/>
      <c r="AC11" s="340"/>
      <c r="AD11" s="197"/>
      <c r="AE11" s="131"/>
      <c r="AF11" s="202"/>
      <c r="AG11" s="230"/>
      <c r="AH11" s="131"/>
      <c r="AI11" s="480"/>
    </row>
    <row r="12" spans="1:35" ht="14.25" customHeight="1" x14ac:dyDescent="0.2">
      <c r="A12" s="425" t="s">
        <v>32</v>
      </c>
      <c r="B12" s="10" t="s">
        <v>33</v>
      </c>
      <c r="C12" s="258" t="s">
        <v>258</v>
      </c>
      <c r="D12" s="32"/>
      <c r="E12" s="266">
        <f t="shared" si="3"/>
        <v>175.5</v>
      </c>
      <c r="F12" s="266">
        <f t="shared" si="4"/>
        <v>58.5</v>
      </c>
      <c r="G12" s="33"/>
      <c r="H12" s="27">
        <f t="shared" si="5"/>
        <v>117</v>
      </c>
      <c r="I12" s="27">
        <f t="shared" ref="I12:I19" si="7">H12-J12</f>
        <v>95</v>
      </c>
      <c r="J12" s="27">
        <f t="shared" si="6"/>
        <v>22</v>
      </c>
      <c r="K12" s="54"/>
      <c r="L12" s="303">
        <v>51</v>
      </c>
      <c r="M12" s="59">
        <v>4</v>
      </c>
      <c r="N12" s="170"/>
      <c r="O12" s="166">
        <v>66</v>
      </c>
      <c r="P12" s="59">
        <v>18</v>
      </c>
      <c r="Q12" s="304"/>
      <c r="R12" s="341"/>
      <c r="S12" s="132"/>
      <c r="T12" s="203"/>
      <c r="U12" s="198"/>
      <c r="V12" s="132"/>
      <c r="W12" s="342"/>
      <c r="X12" s="341"/>
      <c r="Y12" s="132"/>
      <c r="Z12" s="203"/>
      <c r="AA12" s="231"/>
      <c r="AB12" s="132"/>
      <c r="AC12" s="342"/>
      <c r="AD12" s="198"/>
      <c r="AE12" s="132"/>
      <c r="AF12" s="203"/>
      <c r="AG12" s="231"/>
      <c r="AH12" s="132"/>
      <c r="AI12" s="481"/>
    </row>
    <row r="13" spans="1:35" ht="14.25" customHeight="1" x14ac:dyDescent="0.2">
      <c r="A13" s="425" t="s">
        <v>34</v>
      </c>
      <c r="B13" s="10" t="s">
        <v>35</v>
      </c>
      <c r="C13" s="258" t="s">
        <v>258</v>
      </c>
      <c r="D13" s="32"/>
      <c r="E13" s="266">
        <f t="shared" si="3"/>
        <v>117</v>
      </c>
      <c r="F13" s="266">
        <f t="shared" si="4"/>
        <v>39</v>
      </c>
      <c r="G13" s="33"/>
      <c r="H13" s="27">
        <f t="shared" si="5"/>
        <v>78</v>
      </c>
      <c r="I13" s="27">
        <f t="shared" si="7"/>
        <v>39</v>
      </c>
      <c r="J13" s="27">
        <f t="shared" si="6"/>
        <v>39</v>
      </c>
      <c r="K13" s="54"/>
      <c r="L13" s="303">
        <v>34</v>
      </c>
      <c r="M13" s="59">
        <v>17</v>
      </c>
      <c r="N13" s="170"/>
      <c r="O13" s="166">
        <v>44</v>
      </c>
      <c r="P13" s="59">
        <v>22</v>
      </c>
      <c r="Q13" s="304"/>
      <c r="R13" s="341"/>
      <c r="S13" s="132"/>
      <c r="T13" s="203"/>
      <c r="U13" s="198"/>
      <c r="V13" s="132"/>
      <c r="W13" s="342"/>
      <c r="X13" s="341"/>
      <c r="Y13" s="132"/>
      <c r="Z13" s="203"/>
      <c r="AA13" s="231"/>
      <c r="AB13" s="132"/>
      <c r="AC13" s="342"/>
      <c r="AD13" s="198"/>
      <c r="AE13" s="132"/>
      <c r="AF13" s="203"/>
      <c r="AG13" s="231"/>
      <c r="AH13" s="132"/>
      <c r="AI13" s="481"/>
    </row>
    <row r="14" spans="1:35" ht="14.25" customHeight="1" x14ac:dyDescent="0.2">
      <c r="A14" s="425" t="s">
        <v>36</v>
      </c>
      <c r="B14" s="10" t="s">
        <v>37</v>
      </c>
      <c r="C14" s="258" t="s">
        <v>258</v>
      </c>
      <c r="D14" s="32"/>
      <c r="E14" s="266">
        <v>174</v>
      </c>
      <c r="F14" s="266">
        <f t="shared" si="4"/>
        <v>57</v>
      </c>
      <c r="G14" s="33"/>
      <c r="H14" s="27">
        <f t="shared" si="5"/>
        <v>117</v>
      </c>
      <c r="I14" s="27">
        <f t="shared" si="7"/>
        <v>111</v>
      </c>
      <c r="J14" s="27">
        <f t="shared" si="6"/>
        <v>6</v>
      </c>
      <c r="K14" s="54"/>
      <c r="L14" s="303">
        <v>51</v>
      </c>
      <c r="M14" s="59">
        <v>4</v>
      </c>
      <c r="N14" s="170"/>
      <c r="O14" s="166">
        <v>66</v>
      </c>
      <c r="P14" s="59">
        <v>2</v>
      </c>
      <c r="Q14" s="304"/>
      <c r="R14" s="341"/>
      <c r="S14" s="132"/>
      <c r="T14" s="203"/>
      <c r="U14" s="198"/>
      <c r="V14" s="132"/>
      <c r="W14" s="342"/>
      <c r="X14" s="341"/>
      <c r="Y14" s="132"/>
      <c r="Z14" s="203"/>
      <c r="AA14" s="231"/>
      <c r="AB14" s="132"/>
      <c r="AC14" s="342"/>
      <c r="AD14" s="198"/>
      <c r="AE14" s="132"/>
      <c r="AF14" s="203"/>
      <c r="AG14" s="231"/>
      <c r="AH14" s="132"/>
      <c r="AI14" s="481"/>
    </row>
    <row r="15" spans="1:35" ht="25.5" x14ac:dyDescent="0.2">
      <c r="A15" s="425" t="s">
        <v>38</v>
      </c>
      <c r="B15" s="10" t="s">
        <v>290</v>
      </c>
      <c r="C15" s="258" t="s">
        <v>258</v>
      </c>
      <c r="D15" s="32"/>
      <c r="E15" s="266">
        <v>175</v>
      </c>
      <c r="F15" s="266">
        <f t="shared" si="4"/>
        <v>58</v>
      </c>
      <c r="G15" s="33"/>
      <c r="H15" s="27">
        <f t="shared" si="5"/>
        <v>117</v>
      </c>
      <c r="I15" s="27">
        <f t="shared" si="7"/>
        <v>107</v>
      </c>
      <c r="J15" s="27">
        <f t="shared" si="6"/>
        <v>10</v>
      </c>
      <c r="K15" s="54"/>
      <c r="L15" s="303">
        <v>51</v>
      </c>
      <c r="M15" s="59">
        <v>6</v>
      </c>
      <c r="N15" s="170"/>
      <c r="O15" s="166">
        <v>66</v>
      </c>
      <c r="P15" s="59">
        <v>4</v>
      </c>
      <c r="Q15" s="304"/>
      <c r="R15" s="341"/>
      <c r="S15" s="132"/>
      <c r="T15" s="203"/>
      <c r="U15" s="198"/>
      <c r="V15" s="132"/>
      <c r="W15" s="342"/>
      <c r="X15" s="341"/>
      <c r="Y15" s="132"/>
      <c r="Z15" s="203"/>
      <c r="AA15" s="231"/>
      <c r="AB15" s="132"/>
      <c r="AC15" s="342"/>
      <c r="AD15" s="198"/>
      <c r="AE15" s="132"/>
      <c r="AF15" s="203"/>
      <c r="AG15" s="231"/>
      <c r="AH15" s="132"/>
      <c r="AI15" s="481"/>
    </row>
    <row r="16" spans="1:35" ht="14.25" customHeight="1" x14ac:dyDescent="0.2">
      <c r="A16" s="425" t="s">
        <v>39</v>
      </c>
      <c r="B16" s="103" t="s">
        <v>177</v>
      </c>
      <c r="C16" s="258" t="s">
        <v>258</v>
      </c>
      <c r="D16" s="32"/>
      <c r="E16" s="266">
        <f t="shared" si="3"/>
        <v>117</v>
      </c>
      <c r="F16" s="266">
        <f t="shared" si="4"/>
        <v>39</v>
      </c>
      <c r="G16" s="33"/>
      <c r="H16" s="27">
        <f t="shared" si="5"/>
        <v>78</v>
      </c>
      <c r="I16" s="27">
        <f t="shared" si="7"/>
        <v>58</v>
      </c>
      <c r="J16" s="27">
        <f t="shared" si="6"/>
        <v>20</v>
      </c>
      <c r="K16" s="54"/>
      <c r="L16" s="303">
        <v>34</v>
      </c>
      <c r="M16" s="59">
        <v>10</v>
      </c>
      <c r="N16" s="170"/>
      <c r="O16" s="166">
        <v>44</v>
      </c>
      <c r="P16" s="59">
        <v>10</v>
      </c>
      <c r="Q16" s="304"/>
      <c r="R16" s="341"/>
      <c r="S16" s="132"/>
      <c r="T16" s="203"/>
      <c r="U16" s="198"/>
      <c r="V16" s="132"/>
      <c r="W16" s="342"/>
      <c r="X16" s="341"/>
      <c r="Y16" s="132"/>
      <c r="Z16" s="203"/>
      <c r="AA16" s="231"/>
      <c r="AB16" s="132"/>
      <c r="AC16" s="342"/>
      <c r="AD16" s="198"/>
      <c r="AE16" s="132"/>
      <c r="AF16" s="203"/>
      <c r="AG16" s="231"/>
      <c r="AH16" s="132"/>
      <c r="AI16" s="481"/>
    </row>
    <row r="17" spans="1:35" ht="14.25" customHeight="1" x14ac:dyDescent="0.2">
      <c r="A17" s="425" t="s">
        <v>40</v>
      </c>
      <c r="B17" s="103" t="s">
        <v>178</v>
      </c>
      <c r="C17" s="258" t="s">
        <v>258</v>
      </c>
      <c r="D17" s="32"/>
      <c r="E17" s="266">
        <f t="shared" si="3"/>
        <v>117</v>
      </c>
      <c r="F17" s="266">
        <f t="shared" si="4"/>
        <v>39</v>
      </c>
      <c r="G17" s="33"/>
      <c r="H17" s="27">
        <f t="shared" si="5"/>
        <v>78</v>
      </c>
      <c r="I17" s="27">
        <f t="shared" si="7"/>
        <v>65</v>
      </c>
      <c r="J17" s="27">
        <f t="shared" si="6"/>
        <v>13</v>
      </c>
      <c r="K17" s="54"/>
      <c r="L17" s="303">
        <v>34</v>
      </c>
      <c r="M17" s="59">
        <v>9</v>
      </c>
      <c r="N17" s="170"/>
      <c r="O17" s="166">
        <v>44</v>
      </c>
      <c r="P17" s="59">
        <v>4</v>
      </c>
      <c r="Q17" s="304"/>
      <c r="R17" s="341"/>
      <c r="S17" s="132"/>
      <c r="T17" s="203"/>
      <c r="U17" s="198"/>
      <c r="V17" s="132"/>
      <c r="W17" s="342"/>
      <c r="X17" s="341"/>
      <c r="Y17" s="132"/>
      <c r="Z17" s="203"/>
      <c r="AA17" s="231"/>
      <c r="AB17" s="132"/>
      <c r="AC17" s="342"/>
      <c r="AD17" s="198"/>
      <c r="AE17" s="132"/>
      <c r="AF17" s="203"/>
      <c r="AG17" s="231"/>
      <c r="AH17" s="132"/>
      <c r="AI17" s="481"/>
    </row>
    <row r="18" spans="1:35" ht="14.25" customHeight="1" x14ac:dyDescent="0.2">
      <c r="A18" s="425" t="s">
        <v>41</v>
      </c>
      <c r="B18" s="10" t="s">
        <v>42</v>
      </c>
      <c r="C18" s="258" t="s">
        <v>258</v>
      </c>
      <c r="D18" s="32"/>
      <c r="E18" s="266">
        <f t="shared" si="3"/>
        <v>99</v>
      </c>
      <c r="F18" s="266">
        <f t="shared" si="4"/>
        <v>33</v>
      </c>
      <c r="G18" s="33"/>
      <c r="H18" s="27">
        <f t="shared" si="5"/>
        <v>66</v>
      </c>
      <c r="I18" s="27">
        <f t="shared" si="7"/>
        <v>53</v>
      </c>
      <c r="J18" s="27">
        <f t="shared" si="6"/>
        <v>13</v>
      </c>
      <c r="K18" s="54"/>
      <c r="L18" s="303"/>
      <c r="M18" s="59"/>
      <c r="N18" s="170"/>
      <c r="O18" s="166">
        <v>66</v>
      </c>
      <c r="P18" s="59">
        <v>13</v>
      </c>
      <c r="Q18" s="304"/>
      <c r="R18" s="341"/>
      <c r="S18" s="132"/>
      <c r="T18" s="203"/>
      <c r="U18" s="198"/>
      <c r="V18" s="132"/>
      <c r="W18" s="342"/>
      <c r="X18" s="341"/>
      <c r="Y18" s="132"/>
      <c r="Z18" s="203"/>
      <c r="AA18" s="231"/>
      <c r="AB18" s="132"/>
      <c r="AC18" s="342"/>
      <c r="AD18" s="198"/>
      <c r="AE18" s="132"/>
      <c r="AF18" s="203"/>
      <c r="AG18" s="231"/>
      <c r="AH18" s="132"/>
      <c r="AI18" s="481"/>
    </row>
    <row r="19" spans="1:35" ht="14.25" customHeight="1" thickBot="1" x14ac:dyDescent="0.25">
      <c r="A19" s="426" t="s">
        <v>43</v>
      </c>
      <c r="B19" s="11" t="s">
        <v>44</v>
      </c>
      <c r="C19" s="258" t="s">
        <v>284</v>
      </c>
      <c r="D19" s="49"/>
      <c r="E19" s="266">
        <f t="shared" si="3"/>
        <v>175.5</v>
      </c>
      <c r="F19" s="412">
        <f t="shared" si="4"/>
        <v>58.5</v>
      </c>
      <c r="G19" s="36"/>
      <c r="H19" s="35">
        <f t="shared" si="5"/>
        <v>117</v>
      </c>
      <c r="I19" s="35">
        <f t="shared" si="7"/>
        <v>4</v>
      </c>
      <c r="J19" s="35">
        <f t="shared" si="6"/>
        <v>113</v>
      </c>
      <c r="K19" s="55"/>
      <c r="L19" s="305">
        <v>51</v>
      </c>
      <c r="M19" s="60">
        <v>49</v>
      </c>
      <c r="N19" s="171"/>
      <c r="O19" s="167">
        <v>66</v>
      </c>
      <c r="P19" s="60">
        <v>64</v>
      </c>
      <c r="Q19" s="306"/>
      <c r="R19" s="343"/>
      <c r="S19" s="133"/>
      <c r="T19" s="204"/>
      <c r="U19" s="199"/>
      <c r="V19" s="133"/>
      <c r="W19" s="344"/>
      <c r="X19" s="343"/>
      <c r="Y19" s="133"/>
      <c r="Z19" s="204"/>
      <c r="AA19" s="232"/>
      <c r="AB19" s="133"/>
      <c r="AC19" s="344"/>
      <c r="AD19" s="199"/>
      <c r="AE19" s="133"/>
      <c r="AF19" s="204"/>
      <c r="AG19" s="232"/>
      <c r="AH19" s="133"/>
      <c r="AI19" s="482"/>
    </row>
    <row r="20" spans="1:35" ht="23.25" thickBot="1" x14ac:dyDescent="0.25">
      <c r="A20" s="12" t="s">
        <v>45</v>
      </c>
      <c r="B20" s="20" t="s">
        <v>46</v>
      </c>
      <c r="C20" s="381"/>
      <c r="D20" s="78"/>
      <c r="E20" s="94">
        <f>SUM(E21:E23)</f>
        <v>838.5</v>
      </c>
      <c r="F20" s="94">
        <f>E20-H20</f>
        <v>280.5</v>
      </c>
      <c r="G20" s="68"/>
      <c r="H20" s="67">
        <f>SUM(H21:H23)</f>
        <v>558</v>
      </c>
      <c r="I20" s="67">
        <f>SUM(I21:I23)</f>
        <v>174</v>
      </c>
      <c r="J20" s="67">
        <f>SUM(J21:J23)</f>
        <v>384</v>
      </c>
      <c r="K20" s="79">
        <f>SUM(K21:K23)</f>
        <v>0</v>
      </c>
      <c r="L20" s="299"/>
      <c r="M20" s="77"/>
      <c r="N20" s="168"/>
      <c r="O20" s="164"/>
      <c r="P20" s="77"/>
      <c r="Q20" s="300"/>
      <c r="R20" s="299"/>
      <c r="S20" s="77"/>
      <c r="T20" s="168"/>
      <c r="U20" s="164"/>
      <c r="V20" s="77"/>
      <c r="W20" s="300"/>
      <c r="X20" s="299"/>
      <c r="Y20" s="77"/>
      <c r="Z20" s="168"/>
      <c r="AA20" s="212"/>
      <c r="AB20" s="77"/>
      <c r="AC20" s="300"/>
      <c r="AD20" s="164"/>
      <c r="AE20" s="77"/>
      <c r="AF20" s="168"/>
      <c r="AG20" s="212"/>
      <c r="AH20" s="77"/>
      <c r="AI20" s="479"/>
    </row>
    <row r="21" spans="1:35" ht="14.25" customHeight="1" x14ac:dyDescent="0.2">
      <c r="A21" s="427" t="s">
        <v>47</v>
      </c>
      <c r="B21" s="21" t="s">
        <v>48</v>
      </c>
      <c r="C21" s="269" t="s">
        <v>255</v>
      </c>
      <c r="D21" s="141"/>
      <c r="E21" s="263">
        <f>H21*1.5</f>
        <v>435</v>
      </c>
      <c r="F21" s="263">
        <f>E21-H21</f>
        <v>145</v>
      </c>
      <c r="G21" s="46"/>
      <c r="H21" s="45">
        <f>L21+O21+R21+U21+X21+AA21</f>
        <v>290</v>
      </c>
      <c r="I21" s="45">
        <f>H21-J21</f>
        <v>14</v>
      </c>
      <c r="J21" s="45">
        <f>M21+P21+S21+V21+Y21+AB21</f>
        <v>276</v>
      </c>
      <c r="K21" s="206"/>
      <c r="L21" s="274">
        <v>136</v>
      </c>
      <c r="M21" s="74">
        <v>130</v>
      </c>
      <c r="N21" s="172"/>
      <c r="O21" s="100">
        <v>154</v>
      </c>
      <c r="P21" s="74">
        <v>146</v>
      </c>
      <c r="Q21" s="275"/>
      <c r="R21" s="345"/>
      <c r="S21" s="134"/>
      <c r="T21" s="205"/>
      <c r="U21" s="200"/>
      <c r="V21" s="134"/>
      <c r="W21" s="346"/>
      <c r="X21" s="345"/>
      <c r="Y21" s="134"/>
      <c r="Z21" s="205"/>
      <c r="AA21" s="233"/>
      <c r="AB21" s="134"/>
      <c r="AC21" s="346"/>
      <c r="AD21" s="200"/>
      <c r="AE21" s="134"/>
      <c r="AF21" s="205"/>
      <c r="AG21" s="233"/>
      <c r="AH21" s="134"/>
      <c r="AI21" s="483"/>
    </row>
    <row r="22" spans="1:35" ht="14.25" customHeight="1" x14ac:dyDescent="0.2">
      <c r="A22" s="425" t="s">
        <v>49</v>
      </c>
      <c r="B22" s="10" t="s">
        <v>50</v>
      </c>
      <c r="C22" s="383" t="s">
        <v>255</v>
      </c>
      <c r="D22" s="32"/>
      <c r="E22" s="264">
        <v>144</v>
      </c>
      <c r="F22" s="264">
        <f>E22-H22</f>
        <v>49</v>
      </c>
      <c r="G22" s="33"/>
      <c r="H22" s="27">
        <f>L22+O22+R22+U22+X22+AA22</f>
        <v>95</v>
      </c>
      <c r="I22" s="27">
        <f>H22-J22</f>
        <v>42</v>
      </c>
      <c r="J22" s="27">
        <f>M22+P22+S22+V22+Y22+AB22</f>
        <v>53</v>
      </c>
      <c r="K22" s="54"/>
      <c r="L22" s="303">
        <v>51</v>
      </c>
      <c r="M22" s="59">
        <v>27</v>
      </c>
      <c r="N22" s="170"/>
      <c r="O22" s="166">
        <v>44</v>
      </c>
      <c r="P22" s="59">
        <v>26</v>
      </c>
      <c r="Q22" s="304"/>
      <c r="R22" s="341"/>
      <c r="S22" s="132"/>
      <c r="T22" s="203"/>
      <c r="U22" s="198"/>
      <c r="V22" s="132"/>
      <c r="W22" s="342"/>
      <c r="X22" s="341"/>
      <c r="Y22" s="132"/>
      <c r="Z22" s="203"/>
      <c r="AA22" s="231"/>
      <c r="AB22" s="132"/>
      <c r="AC22" s="342"/>
      <c r="AD22" s="198"/>
      <c r="AE22" s="132"/>
      <c r="AF22" s="203"/>
      <c r="AG22" s="231"/>
      <c r="AH22" s="132"/>
      <c r="AI22" s="481"/>
    </row>
    <row r="23" spans="1:35" ht="14.25" customHeight="1" thickBot="1" x14ac:dyDescent="0.25">
      <c r="A23" s="425" t="s">
        <v>51</v>
      </c>
      <c r="B23" s="21" t="s">
        <v>179</v>
      </c>
      <c r="C23" s="258" t="s">
        <v>258</v>
      </c>
      <c r="D23" s="49"/>
      <c r="E23" s="267">
        <f>H23*1.5</f>
        <v>259.5</v>
      </c>
      <c r="F23" s="267">
        <f>E23-H23</f>
        <v>86.5</v>
      </c>
      <c r="G23" s="51"/>
      <c r="H23" s="50">
        <f>L23+O23+R23+U23+X23+AA23</f>
        <v>173</v>
      </c>
      <c r="I23" s="50">
        <f>H23-J23</f>
        <v>118</v>
      </c>
      <c r="J23" s="50">
        <f>M23+P23+S23+V23+Y23+AB23</f>
        <v>55</v>
      </c>
      <c r="K23" s="56"/>
      <c r="L23" s="307">
        <v>85</v>
      </c>
      <c r="M23" s="173">
        <v>20</v>
      </c>
      <c r="N23" s="174"/>
      <c r="O23" s="166">
        <v>88</v>
      </c>
      <c r="P23" s="59">
        <v>35</v>
      </c>
      <c r="Q23" s="304"/>
      <c r="R23" s="341"/>
      <c r="S23" s="132"/>
      <c r="T23" s="203"/>
      <c r="U23" s="198"/>
      <c r="V23" s="132"/>
      <c r="W23" s="342"/>
      <c r="X23" s="341"/>
      <c r="Y23" s="132"/>
      <c r="Z23" s="203"/>
      <c r="AA23" s="231"/>
      <c r="AB23" s="132"/>
      <c r="AC23" s="342"/>
      <c r="AD23" s="198"/>
      <c r="AE23" s="132"/>
      <c r="AF23" s="203"/>
      <c r="AG23" s="231"/>
      <c r="AH23" s="132"/>
      <c r="AI23" s="481"/>
    </row>
    <row r="24" spans="1:35" ht="24.75" thickBot="1" x14ac:dyDescent="0.3">
      <c r="A24" s="15" t="s">
        <v>52</v>
      </c>
      <c r="B24" s="22" t="s">
        <v>53</v>
      </c>
      <c r="C24" s="384"/>
      <c r="D24" s="81">
        <v>648</v>
      </c>
      <c r="E24" s="413">
        <f t="shared" ref="E24:E68" si="8">H24*1.5</f>
        <v>726</v>
      </c>
      <c r="F24" s="413">
        <f>E24-H24</f>
        <v>242</v>
      </c>
      <c r="G24" s="83">
        <v>432</v>
      </c>
      <c r="H24" s="82">
        <f>SUM(H25:H29)</f>
        <v>484</v>
      </c>
      <c r="I24" s="82">
        <f>SUM(I25:I28)</f>
        <v>128</v>
      </c>
      <c r="J24" s="82">
        <f>SUM(J25:J28)</f>
        <v>320</v>
      </c>
      <c r="K24" s="118">
        <f>SUM(K25:K28)</f>
        <v>0</v>
      </c>
      <c r="L24" s="308"/>
      <c r="M24" s="82"/>
      <c r="N24" s="182"/>
      <c r="O24" s="119"/>
      <c r="P24" s="82"/>
      <c r="Q24" s="309"/>
      <c r="R24" s="308">
        <f t="shared" ref="R24:AI24" si="9">SUM(R25:R28)</f>
        <v>128</v>
      </c>
      <c r="S24" s="82">
        <f t="shared" si="9"/>
        <v>87</v>
      </c>
      <c r="T24" s="182">
        <f t="shared" si="9"/>
        <v>0</v>
      </c>
      <c r="U24" s="119">
        <f t="shared" si="9"/>
        <v>48</v>
      </c>
      <c r="V24" s="82">
        <f t="shared" si="9"/>
        <v>40</v>
      </c>
      <c r="W24" s="309">
        <f t="shared" si="9"/>
        <v>0</v>
      </c>
      <c r="X24" s="308">
        <f>SUM(X25:X28)</f>
        <v>112</v>
      </c>
      <c r="Y24" s="82">
        <f t="shared" si="9"/>
        <v>61</v>
      </c>
      <c r="Z24" s="182">
        <f t="shared" si="9"/>
        <v>0</v>
      </c>
      <c r="AA24" s="216">
        <f t="shared" si="9"/>
        <v>72</v>
      </c>
      <c r="AB24" s="82">
        <f t="shared" si="9"/>
        <v>62</v>
      </c>
      <c r="AC24" s="309">
        <f t="shared" si="9"/>
        <v>0</v>
      </c>
      <c r="AD24" s="119">
        <f t="shared" si="9"/>
        <v>52</v>
      </c>
      <c r="AE24" s="82">
        <f t="shared" si="9"/>
        <v>42</v>
      </c>
      <c r="AF24" s="182">
        <f t="shared" si="9"/>
        <v>0</v>
      </c>
      <c r="AG24" s="216">
        <f>SUM(AG25:AG29)</f>
        <v>72</v>
      </c>
      <c r="AH24" s="82">
        <f t="shared" si="9"/>
        <v>28</v>
      </c>
      <c r="AI24" s="484">
        <f t="shared" si="9"/>
        <v>0</v>
      </c>
    </row>
    <row r="25" spans="1:35" ht="14.25" customHeight="1" x14ac:dyDescent="0.2">
      <c r="A25" s="424" t="s">
        <v>54</v>
      </c>
      <c r="B25" s="9" t="s">
        <v>55</v>
      </c>
      <c r="C25" s="258" t="s">
        <v>259</v>
      </c>
      <c r="D25" s="141"/>
      <c r="E25" s="263">
        <f t="shared" si="8"/>
        <v>72</v>
      </c>
      <c r="F25" s="263">
        <f t="shared" ref="F25:F65" si="10">E25-H25</f>
        <v>24</v>
      </c>
      <c r="G25" s="46"/>
      <c r="H25" s="45">
        <f>R25+U25+X25+AA25+AD25+AG25</f>
        <v>48</v>
      </c>
      <c r="I25" s="45">
        <f t="shared" ref="I25:I65" si="11">H25-J25</f>
        <v>42</v>
      </c>
      <c r="J25" s="45">
        <f>S25+V25+Y25+AB25+AE25+AH25</f>
        <v>6</v>
      </c>
      <c r="K25" s="206"/>
      <c r="L25" s="310"/>
      <c r="M25" s="44"/>
      <c r="N25" s="217"/>
      <c r="O25" s="104"/>
      <c r="P25" s="44"/>
      <c r="Q25" s="311"/>
      <c r="R25" s="347"/>
      <c r="S25" s="135"/>
      <c r="T25" s="183"/>
      <c r="U25" s="175"/>
      <c r="V25" s="135"/>
      <c r="W25" s="348"/>
      <c r="X25" s="347">
        <v>48</v>
      </c>
      <c r="Y25" s="135">
        <v>6</v>
      </c>
      <c r="Z25" s="183"/>
      <c r="AA25" s="234"/>
      <c r="AB25" s="135"/>
      <c r="AC25" s="348"/>
      <c r="AD25" s="175"/>
      <c r="AE25" s="135"/>
      <c r="AF25" s="183"/>
      <c r="AG25" s="234"/>
      <c r="AH25" s="135"/>
      <c r="AI25" s="485"/>
    </row>
    <row r="26" spans="1:35" ht="14.25" customHeight="1" x14ac:dyDescent="0.2">
      <c r="A26" s="425" t="s">
        <v>56</v>
      </c>
      <c r="B26" s="10" t="s">
        <v>37</v>
      </c>
      <c r="C26" s="258" t="s">
        <v>260</v>
      </c>
      <c r="D26" s="32"/>
      <c r="E26" s="264">
        <f t="shared" si="8"/>
        <v>72</v>
      </c>
      <c r="F26" s="264">
        <f t="shared" si="10"/>
        <v>24</v>
      </c>
      <c r="G26" s="33"/>
      <c r="H26" s="27">
        <f>R26+U26+X26+AA26+AD26+AG26</f>
        <v>48</v>
      </c>
      <c r="I26" s="27">
        <f t="shared" si="11"/>
        <v>26</v>
      </c>
      <c r="J26" s="27">
        <f>S26+V26+Y26+AB26+AE26+AH26</f>
        <v>22</v>
      </c>
      <c r="K26" s="54"/>
      <c r="L26" s="312"/>
      <c r="M26" s="28"/>
      <c r="N26" s="218"/>
      <c r="O26" s="106"/>
      <c r="P26" s="28"/>
      <c r="Q26" s="313"/>
      <c r="R26" s="349">
        <v>48</v>
      </c>
      <c r="S26" s="136">
        <v>22</v>
      </c>
      <c r="T26" s="184"/>
      <c r="U26" s="140"/>
      <c r="V26" s="136"/>
      <c r="W26" s="350"/>
      <c r="X26" s="349"/>
      <c r="Y26" s="136"/>
      <c r="Z26" s="184"/>
      <c r="AA26" s="235"/>
      <c r="AB26" s="136"/>
      <c r="AC26" s="350"/>
      <c r="AD26" s="140"/>
      <c r="AE26" s="136"/>
      <c r="AF26" s="184"/>
      <c r="AG26" s="235"/>
      <c r="AH26" s="136"/>
      <c r="AI26" s="486"/>
    </row>
    <row r="27" spans="1:35" ht="14.25" customHeight="1" x14ac:dyDescent="0.2">
      <c r="A27" s="425" t="s">
        <v>57</v>
      </c>
      <c r="B27" s="10" t="s">
        <v>35</v>
      </c>
      <c r="C27" s="258" t="s">
        <v>261</v>
      </c>
      <c r="D27" s="32"/>
      <c r="E27" s="264">
        <f t="shared" si="8"/>
        <v>276</v>
      </c>
      <c r="F27" s="264">
        <f t="shared" si="10"/>
        <v>92</v>
      </c>
      <c r="G27" s="33"/>
      <c r="H27" s="27">
        <f>R27+U27+X27+AA27+AD27+AG27</f>
        <v>184</v>
      </c>
      <c r="I27" s="27">
        <f t="shared" si="11"/>
        <v>36</v>
      </c>
      <c r="J27" s="27">
        <f>S27+V27+Y27+AB27+AE27+AH27</f>
        <v>148</v>
      </c>
      <c r="K27" s="54"/>
      <c r="L27" s="312"/>
      <c r="M27" s="28"/>
      <c r="N27" s="218"/>
      <c r="O27" s="106"/>
      <c r="P27" s="28"/>
      <c r="Q27" s="313"/>
      <c r="R27" s="349">
        <v>48</v>
      </c>
      <c r="S27" s="136">
        <v>37</v>
      </c>
      <c r="T27" s="184"/>
      <c r="U27" s="140">
        <v>24</v>
      </c>
      <c r="V27" s="136">
        <v>20</v>
      </c>
      <c r="W27" s="350"/>
      <c r="X27" s="349">
        <v>32</v>
      </c>
      <c r="Y27" s="136">
        <v>27</v>
      </c>
      <c r="Z27" s="184"/>
      <c r="AA27" s="235">
        <v>36</v>
      </c>
      <c r="AB27" s="136">
        <v>30</v>
      </c>
      <c r="AC27" s="350"/>
      <c r="AD27" s="140">
        <v>26</v>
      </c>
      <c r="AE27" s="136">
        <v>20</v>
      </c>
      <c r="AF27" s="184"/>
      <c r="AG27" s="235">
        <v>18</v>
      </c>
      <c r="AH27" s="136">
        <v>14</v>
      </c>
      <c r="AI27" s="486"/>
    </row>
    <row r="28" spans="1:35" ht="14.25" customHeight="1" x14ac:dyDescent="0.2">
      <c r="A28" s="425" t="s">
        <v>58</v>
      </c>
      <c r="B28" s="10" t="s">
        <v>44</v>
      </c>
      <c r="C28" s="396" t="s">
        <v>285</v>
      </c>
      <c r="D28" s="32"/>
      <c r="E28" s="264">
        <f>H28*2</f>
        <v>336</v>
      </c>
      <c r="F28" s="264">
        <f t="shared" si="10"/>
        <v>168</v>
      </c>
      <c r="G28" s="33"/>
      <c r="H28" s="27">
        <f>R28+U28+X28+AA28+AD28+AG28</f>
        <v>168</v>
      </c>
      <c r="I28" s="27">
        <f t="shared" si="11"/>
        <v>24</v>
      </c>
      <c r="J28" s="27">
        <f>S28+V28+Y28+AB28+AE28+AH28</f>
        <v>144</v>
      </c>
      <c r="K28" s="54"/>
      <c r="L28" s="312"/>
      <c r="M28" s="28"/>
      <c r="N28" s="218"/>
      <c r="O28" s="106"/>
      <c r="P28" s="28"/>
      <c r="Q28" s="313"/>
      <c r="R28" s="349">
        <v>32</v>
      </c>
      <c r="S28" s="136">
        <v>28</v>
      </c>
      <c r="T28" s="184"/>
      <c r="U28" s="140">
        <v>24</v>
      </c>
      <c r="V28" s="136">
        <v>20</v>
      </c>
      <c r="W28" s="350"/>
      <c r="X28" s="349">
        <v>32</v>
      </c>
      <c r="Y28" s="136">
        <v>28</v>
      </c>
      <c r="Z28" s="465"/>
      <c r="AA28" s="235">
        <v>36</v>
      </c>
      <c r="AB28" s="136">
        <v>32</v>
      </c>
      <c r="AC28" s="350"/>
      <c r="AD28" s="140">
        <v>26</v>
      </c>
      <c r="AE28" s="136">
        <v>22</v>
      </c>
      <c r="AF28" s="184"/>
      <c r="AG28" s="235">
        <v>18</v>
      </c>
      <c r="AH28" s="136">
        <v>14</v>
      </c>
      <c r="AI28" s="486"/>
    </row>
    <row r="29" spans="1:35" ht="14.25" customHeight="1" thickBot="1" x14ac:dyDescent="0.25">
      <c r="A29" s="425" t="s">
        <v>213</v>
      </c>
      <c r="B29" s="144" t="s">
        <v>244</v>
      </c>
      <c r="C29" s="258" t="s">
        <v>261</v>
      </c>
      <c r="D29" s="378"/>
      <c r="E29" s="264">
        <f t="shared" si="8"/>
        <v>54</v>
      </c>
      <c r="F29" s="264">
        <f t="shared" si="10"/>
        <v>18</v>
      </c>
      <c r="G29" s="145"/>
      <c r="H29" s="27">
        <f>R29+U29+X29+AA29+AD29+AG29</f>
        <v>36</v>
      </c>
      <c r="I29" s="27">
        <f t="shared" si="11"/>
        <v>22</v>
      </c>
      <c r="J29" s="27">
        <f>S29+V29+Y29+AB29+AE29+AH29</f>
        <v>14</v>
      </c>
      <c r="K29" s="146"/>
      <c r="L29" s="314"/>
      <c r="M29" s="148"/>
      <c r="N29" s="219"/>
      <c r="O29" s="147"/>
      <c r="P29" s="148"/>
      <c r="Q29" s="315"/>
      <c r="R29" s="351"/>
      <c r="S29" s="149"/>
      <c r="T29" s="185"/>
      <c r="U29" s="150"/>
      <c r="V29" s="149"/>
      <c r="W29" s="352"/>
      <c r="X29" s="351"/>
      <c r="Y29" s="149"/>
      <c r="Z29" s="185"/>
      <c r="AA29" s="236"/>
      <c r="AB29" s="149"/>
      <c r="AC29" s="359"/>
      <c r="AD29" s="150"/>
      <c r="AE29" s="149"/>
      <c r="AF29" s="185"/>
      <c r="AG29" s="236">
        <v>36</v>
      </c>
      <c r="AH29" s="149">
        <v>14</v>
      </c>
      <c r="AI29" s="487"/>
    </row>
    <row r="30" spans="1:35" ht="30.75" customHeight="1" thickBot="1" x14ac:dyDescent="0.3">
      <c r="A30" s="41" t="s">
        <v>59</v>
      </c>
      <c r="B30" s="22" t="s">
        <v>60</v>
      </c>
      <c r="C30" s="384"/>
      <c r="D30" s="81">
        <v>432</v>
      </c>
      <c r="E30" s="413">
        <f t="shared" si="8"/>
        <v>510</v>
      </c>
      <c r="F30" s="413">
        <f t="shared" si="10"/>
        <v>170</v>
      </c>
      <c r="G30" s="83">
        <v>288</v>
      </c>
      <c r="H30" s="82">
        <f>SUM(H31:H33)</f>
        <v>340</v>
      </c>
      <c r="I30" s="82">
        <f>SUM(I31:I33)</f>
        <v>210</v>
      </c>
      <c r="J30" s="82">
        <f>SUM(J31:J33)</f>
        <v>130</v>
      </c>
      <c r="K30" s="118">
        <f>SUM(K31:K33)</f>
        <v>0</v>
      </c>
      <c r="L30" s="308"/>
      <c r="M30" s="82"/>
      <c r="N30" s="182"/>
      <c r="O30" s="119"/>
      <c r="P30" s="82"/>
      <c r="Q30" s="309"/>
      <c r="R30" s="308">
        <f t="shared" ref="R30:AI30" si="12">SUM(R31:R33)</f>
        <v>176</v>
      </c>
      <c r="S30" s="82">
        <f t="shared" si="12"/>
        <v>66</v>
      </c>
      <c r="T30" s="182">
        <f t="shared" si="12"/>
        <v>0</v>
      </c>
      <c r="U30" s="119">
        <f t="shared" si="12"/>
        <v>84</v>
      </c>
      <c r="V30" s="82">
        <f t="shared" si="12"/>
        <v>30</v>
      </c>
      <c r="W30" s="309">
        <f t="shared" si="12"/>
        <v>0</v>
      </c>
      <c r="X30" s="308">
        <f>SUM(X31:X33)</f>
        <v>80</v>
      </c>
      <c r="Y30" s="82">
        <f t="shared" si="12"/>
        <v>34</v>
      </c>
      <c r="Z30" s="182">
        <f t="shared" si="12"/>
        <v>0</v>
      </c>
      <c r="AA30" s="216">
        <f t="shared" si="12"/>
        <v>0</v>
      </c>
      <c r="AB30" s="82">
        <f t="shared" si="12"/>
        <v>0</v>
      </c>
      <c r="AC30" s="309">
        <f t="shared" si="12"/>
        <v>0</v>
      </c>
      <c r="AD30" s="119">
        <f t="shared" si="12"/>
        <v>0</v>
      </c>
      <c r="AE30" s="82">
        <f t="shared" si="12"/>
        <v>0</v>
      </c>
      <c r="AF30" s="182">
        <f t="shared" si="12"/>
        <v>0</v>
      </c>
      <c r="AG30" s="216">
        <f t="shared" si="12"/>
        <v>0</v>
      </c>
      <c r="AH30" s="82">
        <f t="shared" si="12"/>
        <v>0</v>
      </c>
      <c r="AI30" s="484">
        <f t="shared" si="12"/>
        <v>0</v>
      </c>
    </row>
    <row r="31" spans="1:35" ht="14.25" customHeight="1" x14ac:dyDescent="0.2">
      <c r="A31" s="424" t="s">
        <v>61</v>
      </c>
      <c r="B31" s="16" t="s">
        <v>180</v>
      </c>
      <c r="C31" s="269" t="s">
        <v>256</v>
      </c>
      <c r="D31" s="141"/>
      <c r="E31" s="263">
        <f t="shared" si="8"/>
        <v>270</v>
      </c>
      <c r="F31" s="263">
        <f t="shared" si="10"/>
        <v>90</v>
      </c>
      <c r="G31" s="46"/>
      <c r="H31" s="45">
        <f>R31+U31+X31+AA31+AD31+AG31</f>
        <v>180</v>
      </c>
      <c r="I31" s="45">
        <f t="shared" si="11"/>
        <v>110</v>
      </c>
      <c r="J31" s="45">
        <f>S31+V31+Y31+AB31+AE31+AH31</f>
        <v>70</v>
      </c>
      <c r="K31" s="206"/>
      <c r="L31" s="310"/>
      <c r="M31" s="44"/>
      <c r="N31" s="217"/>
      <c r="O31" s="104"/>
      <c r="P31" s="44"/>
      <c r="Q31" s="311"/>
      <c r="R31" s="347">
        <v>96</v>
      </c>
      <c r="S31" s="135">
        <v>40</v>
      </c>
      <c r="T31" s="183"/>
      <c r="U31" s="175">
        <v>84</v>
      </c>
      <c r="V31" s="135">
        <v>30</v>
      </c>
      <c r="W31" s="348"/>
      <c r="X31" s="347"/>
      <c r="Y31" s="135"/>
      <c r="Z31" s="183"/>
      <c r="AA31" s="234"/>
      <c r="AB31" s="135"/>
      <c r="AC31" s="348"/>
      <c r="AD31" s="175"/>
      <c r="AE31" s="135"/>
      <c r="AF31" s="183"/>
      <c r="AG31" s="234"/>
      <c r="AH31" s="135"/>
      <c r="AI31" s="485"/>
    </row>
    <row r="32" spans="1:35" ht="14.25" customHeight="1" x14ac:dyDescent="0.2">
      <c r="A32" s="425" t="s">
        <v>62</v>
      </c>
      <c r="B32" s="13" t="s">
        <v>181</v>
      </c>
      <c r="C32" s="385" t="s">
        <v>260</v>
      </c>
      <c r="D32" s="32"/>
      <c r="E32" s="264">
        <f t="shared" si="8"/>
        <v>120</v>
      </c>
      <c r="F32" s="264">
        <f t="shared" si="10"/>
        <v>40</v>
      </c>
      <c r="G32" s="33"/>
      <c r="H32" s="27">
        <f>R32+U32+X32+AA32+AD32+AG32</f>
        <v>80</v>
      </c>
      <c r="I32" s="27">
        <f t="shared" si="11"/>
        <v>54</v>
      </c>
      <c r="J32" s="27">
        <f>S32+V32+Y32+AB32+AE32+AH32</f>
        <v>26</v>
      </c>
      <c r="K32" s="54"/>
      <c r="L32" s="316"/>
      <c r="M32" s="37"/>
      <c r="N32" s="220"/>
      <c r="O32" s="105"/>
      <c r="P32" s="37"/>
      <c r="Q32" s="317"/>
      <c r="R32" s="349">
        <v>80</v>
      </c>
      <c r="S32" s="136">
        <v>26</v>
      </c>
      <c r="T32" s="184"/>
      <c r="U32" s="140"/>
      <c r="V32" s="136"/>
      <c r="W32" s="350"/>
      <c r="X32" s="354"/>
      <c r="Y32" s="139"/>
      <c r="Z32" s="187"/>
      <c r="AA32" s="237"/>
      <c r="AB32" s="139"/>
      <c r="AC32" s="355"/>
      <c r="AD32" s="138"/>
      <c r="AE32" s="139"/>
      <c r="AF32" s="187"/>
      <c r="AG32" s="237"/>
      <c r="AH32" s="139"/>
      <c r="AI32" s="488"/>
    </row>
    <row r="33" spans="1:35" ht="26.25" thickBot="1" x14ac:dyDescent="0.25">
      <c r="A33" s="425" t="s">
        <v>63</v>
      </c>
      <c r="B33" s="14" t="s">
        <v>182</v>
      </c>
      <c r="C33" s="258" t="s">
        <v>262</v>
      </c>
      <c r="D33" s="32"/>
      <c r="E33" s="264">
        <f t="shared" si="8"/>
        <v>120</v>
      </c>
      <c r="F33" s="264">
        <f t="shared" si="10"/>
        <v>40</v>
      </c>
      <c r="G33" s="33"/>
      <c r="H33" s="27">
        <f>R33+U33+X33+AA33+AD33+AG33</f>
        <v>80</v>
      </c>
      <c r="I33" s="27">
        <f t="shared" si="11"/>
        <v>46</v>
      </c>
      <c r="J33" s="27">
        <f>S33+V33+Y33+AB33+AE33+AH33</f>
        <v>34</v>
      </c>
      <c r="K33" s="54"/>
      <c r="L33" s="312"/>
      <c r="M33" s="28"/>
      <c r="N33" s="218"/>
      <c r="O33" s="106"/>
      <c r="P33" s="28"/>
      <c r="Q33" s="313"/>
      <c r="R33" s="349"/>
      <c r="S33" s="136"/>
      <c r="T33" s="184"/>
      <c r="U33" s="140"/>
      <c r="V33" s="136"/>
      <c r="W33" s="350"/>
      <c r="X33" s="349">
        <v>80</v>
      </c>
      <c r="Y33" s="136">
        <v>34</v>
      </c>
      <c r="Z33" s="184"/>
      <c r="AA33" s="235"/>
      <c r="AB33" s="136"/>
      <c r="AC33" s="350"/>
      <c r="AD33" s="140"/>
      <c r="AE33" s="136"/>
      <c r="AF33" s="184"/>
      <c r="AG33" s="235"/>
      <c r="AH33" s="136"/>
      <c r="AI33" s="486"/>
    </row>
    <row r="34" spans="1:35" ht="30" customHeight="1" thickBot="1" x14ac:dyDescent="0.3">
      <c r="A34" s="15" t="s">
        <v>64</v>
      </c>
      <c r="B34" s="64" t="s">
        <v>65</v>
      </c>
      <c r="C34" s="386"/>
      <c r="D34" s="80">
        <v>2106</v>
      </c>
      <c r="E34" s="93">
        <f>H34*1.5</f>
        <v>3300</v>
      </c>
      <c r="F34" s="93">
        <f t="shared" si="10"/>
        <v>1100</v>
      </c>
      <c r="G34" s="62">
        <v>1404</v>
      </c>
      <c r="H34" s="93">
        <f>H35+H49</f>
        <v>2200</v>
      </c>
      <c r="I34" s="61">
        <f t="shared" si="11"/>
        <v>993</v>
      </c>
      <c r="J34" s="61">
        <f>J35+J49</f>
        <v>1207</v>
      </c>
      <c r="K34" s="63">
        <f>K35+K49</f>
        <v>30</v>
      </c>
      <c r="L34" s="318"/>
      <c r="M34" s="61"/>
      <c r="N34" s="186"/>
      <c r="O34" s="208"/>
      <c r="P34" s="61"/>
      <c r="Q34" s="319"/>
      <c r="R34" s="353">
        <f>R35+R49</f>
        <v>272</v>
      </c>
      <c r="S34" s="61">
        <f t="shared" ref="S34:AI34" si="13">S35+S49</f>
        <v>128</v>
      </c>
      <c r="T34" s="186">
        <f t="shared" si="13"/>
        <v>0</v>
      </c>
      <c r="U34" s="120">
        <f>U35+U49</f>
        <v>300</v>
      </c>
      <c r="V34" s="61">
        <f t="shared" si="13"/>
        <v>182</v>
      </c>
      <c r="W34" s="319">
        <f t="shared" si="13"/>
        <v>0</v>
      </c>
      <c r="X34" s="353">
        <f>X35+X49</f>
        <v>384</v>
      </c>
      <c r="Y34" s="61">
        <f t="shared" si="13"/>
        <v>168</v>
      </c>
      <c r="Z34" s="186">
        <f t="shared" si="13"/>
        <v>0</v>
      </c>
      <c r="AA34" s="238">
        <f>AA35+AA49</f>
        <v>576</v>
      </c>
      <c r="AB34" s="61">
        <f t="shared" si="13"/>
        <v>312</v>
      </c>
      <c r="AC34" s="319">
        <f t="shared" si="13"/>
        <v>0</v>
      </c>
      <c r="AD34" s="120">
        <f>AD35+AD49</f>
        <v>416</v>
      </c>
      <c r="AE34" s="61">
        <f t="shared" si="13"/>
        <v>281</v>
      </c>
      <c r="AF34" s="186">
        <f t="shared" si="13"/>
        <v>30</v>
      </c>
      <c r="AG34" s="221">
        <f t="shared" si="13"/>
        <v>252</v>
      </c>
      <c r="AH34" s="61">
        <f t="shared" si="13"/>
        <v>120</v>
      </c>
      <c r="AI34" s="489">
        <f t="shared" si="13"/>
        <v>0</v>
      </c>
    </row>
    <row r="35" spans="1:35" ht="13.5" thickBot="1" x14ac:dyDescent="0.25">
      <c r="A35" s="85" t="s">
        <v>66</v>
      </c>
      <c r="B35" s="86" t="s">
        <v>67</v>
      </c>
      <c r="C35" s="387"/>
      <c r="D35" s="42">
        <v>742</v>
      </c>
      <c r="E35" s="422">
        <f t="shared" si="8"/>
        <v>1618.5</v>
      </c>
      <c r="F35" s="422">
        <f t="shared" si="10"/>
        <v>539.5</v>
      </c>
      <c r="G35" s="68">
        <v>720</v>
      </c>
      <c r="H35" s="422">
        <f>SUM(H36:H48)</f>
        <v>1079</v>
      </c>
      <c r="I35" s="422">
        <f>SUM(I36:I48)</f>
        <v>500</v>
      </c>
      <c r="J35" s="422">
        <f>SUM(J36:J48)</f>
        <v>579</v>
      </c>
      <c r="K35" s="423">
        <f>SUM(K36:K48)</f>
        <v>0</v>
      </c>
      <c r="L35" s="320"/>
      <c r="M35" s="142"/>
      <c r="N35" s="225"/>
      <c r="O35" s="210"/>
      <c r="P35" s="142"/>
      <c r="Q35" s="321"/>
      <c r="R35" s="320">
        <f>SUM(R36:R47)</f>
        <v>272</v>
      </c>
      <c r="S35" s="142">
        <f t="shared" ref="S35:AI35" si="14">SUM(S36:S47)</f>
        <v>128</v>
      </c>
      <c r="T35" s="225">
        <f t="shared" si="14"/>
        <v>0</v>
      </c>
      <c r="U35" s="210">
        <f>SUM(U36:U47)</f>
        <v>192</v>
      </c>
      <c r="V35" s="142">
        <f t="shared" si="14"/>
        <v>136</v>
      </c>
      <c r="W35" s="321">
        <f t="shared" si="14"/>
        <v>0</v>
      </c>
      <c r="X35" s="320">
        <f>SUM(X36:X47)</f>
        <v>208</v>
      </c>
      <c r="Y35" s="142">
        <f t="shared" si="14"/>
        <v>78</v>
      </c>
      <c r="Z35" s="225">
        <f t="shared" si="14"/>
        <v>0</v>
      </c>
      <c r="AA35" s="253">
        <f>SUM(AA36:AA47)</f>
        <v>180</v>
      </c>
      <c r="AB35" s="142">
        <f t="shared" si="14"/>
        <v>98</v>
      </c>
      <c r="AC35" s="321">
        <f t="shared" si="14"/>
        <v>0</v>
      </c>
      <c r="AD35" s="210">
        <f>SUM(AD36:AD47)</f>
        <v>65</v>
      </c>
      <c r="AE35" s="142">
        <f>SUM(AE36:AE47)</f>
        <v>59</v>
      </c>
      <c r="AF35" s="225">
        <f t="shared" si="14"/>
        <v>0</v>
      </c>
      <c r="AG35" s="253">
        <f>SUM(AG36:AG48)</f>
        <v>162</v>
      </c>
      <c r="AH35" s="142">
        <f t="shared" si="14"/>
        <v>64</v>
      </c>
      <c r="AI35" s="490">
        <f t="shared" si="14"/>
        <v>0</v>
      </c>
    </row>
    <row r="36" spans="1:35" ht="14.25" customHeight="1" x14ac:dyDescent="0.2">
      <c r="A36" s="427" t="s">
        <v>188</v>
      </c>
      <c r="B36" s="13" t="s">
        <v>183</v>
      </c>
      <c r="C36" s="269" t="s">
        <v>256</v>
      </c>
      <c r="D36" s="141"/>
      <c r="E36" s="263">
        <f t="shared" si="8"/>
        <v>186</v>
      </c>
      <c r="F36" s="263">
        <f t="shared" si="10"/>
        <v>62</v>
      </c>
      <c r="G36" s="46"/>
      <c r="H36" s="45">
        <f t="shared" ref="H36:H46" si="15">R36+U36+X36+AA36+AD36+AG36</f>
        <v>124</v>
      </c>
      <c r="I36" s="45">
        <f t="shared" si="11"/>
        <v>44</v>
      </c>
      <c r="J36" s="45">
        <f>S36+V36+Y36+AB36+AE36+AH36</f>
        <v>80</v>
      </c>
      <c r="K36" s="206"/>
      <c r="L36" s="316"/>
      <c r="M36" s="37"/>
      <c r="N36" s="220"/>
      <c r="O36" s="105"/>
      <c r="P36" s="37"/>
      <c r="Q36" s="317"/>
      <c r="R36" s="354">
        <v>64</v>
      </c>
      <c r="S36" s="139">
        <v>28</v>
      </c>
      <c r="T36" s="187"/>
      <c r="U36" s="138">
        <v>60</v>
      </c>
      <c r="V36" s="139">
        <v>52</v>
      </c>
      <c r="W36" s="355"/>
      <c r="X36" s="354"/>
      <c r="Y36" s="139"/>
      <c r="Z36" s="187"/>
      <c r="AA36" s="237"/>
      <c r="AB36" s="139"/>
      <c r="AC36" s="355"/>
      <c r="AD36" s="138"/>
      <c r="AE36" s="139"/>
      <c r="AF36" s="187"/>
      <c r="AG36" s="237"/>
      <c r="AH36" s="139"/>
      <c r="AI36" s="488"/>
    </row>
    <row r="37" spans="1:35" ht="14.25" customHeight="1" x14ac:dyDescent="0.2">
      <c r="A37" s="427" t="s">
        <v>189</v>
      </c>
      <c r="B37" s="14" t="s">
        <v>184</v>
      </c>
      <c r="C37" s="383" t="s">
        <v>282</v>
      </c>
      <c r="D37" s="32"/>
      <c r="E37" s="264">
        <f t="shared" si="8"/>
        <v>120</v>
      </c>
      <c r="F37" s="264">
        <f t="shared" si="10"/>
        <v>40</v>
      </c>
      <c r="G37" s="33"/>
      <c r="H37" s="27">
        <f t="shared" si="15"/>
        <v>80</v>
      </c>
      <c r="I37" s="27">
        <f t="shared" si="11"/>
        <v>56</v>
      </c>
      <c r="J37" s="27">
        <f t="shared" ref="J37:J46" si="16">S37+V37+Y37+AB37+AE37+AH37</f>
        <v>24</v>
      </c>
      <c r="K37" s="54"/>
      <c r="L37" s="312"/>
      <c r="M37" s="28"/>
      <c r="N37" s="218"/>
      <c r="O37" s="106"/>
      <c r="P37" s="28"/>
      <c r="Q37" s="313"/>
      <c r="R37" s="349"/>
      <c r="S37" s="136"/>
      <c r="T37" s="184"/>
      <c r="U37" s="140"/>
      <c r="V37" s="136"/>
      <c r="W37" s="350"/>
      <c r="X37" s="349">
        <v>80</v>
      </c>
      <c r="Y37" s="136">
        <v>24</v>
      </c>
      <c r="Z37" s="184"/>
      <c r="AA37" s="235"/>
      <c r="AB37" s="136"/>
      <c r="AC37" s="350"/>
      <c r="AD37" s="140"/>
      <c r="AE37" s="136"/>
      <c r="AF37" s="184"/>
      <c r="AG37" s="235"/>
      <c r="AH37" s="136"/>
      <c r="AI37" s="486"/>
    </row>
    <row r="38" spans="1:35" ht="14.25" customHeight="1" x14ac:dyDescent="0.2">
      <c r="A38" s="427" t="s">
        <v>190</v>
      </c>
      <c r="B38" s="14" t="s">
        <v>185</v>
      </c>
      <c r="C38" s="383" t="s">
        <v>264</v>
      </c>
      <c r="D38" s="32"/>
      <c r="E38" s="264">
        <f t="shared" si="8"/>
        <v>120</v>
      </c>
      <c r="F38" s="264">
        <f t="shared" si="10"/>
        <v>40</v>
      </c>
      <c r="G38" s="33"/>
      <c r="H38" s="27">
        <f t="shared" si="15"/>
        <v>80</v>
      </c>
      <c r="I38" s="27">
        <f t="shared" si="11"/>
        <v>40</v>
      </c>
      <c r="J38" s="27">
        <f t="shared" si="16"/>
        <v>40</v>
      </c>
      <c r="K38" s="54"/>
      <c r="L38" s="312"/>
      <c r="M38" s="28"/>
      <c r="N38" s="218"/>
      <c r="O38" s="106"/>
      <c r="P38" s="28"/>
      <c r="Q38" s="313"/>
      <c r="R38" s="349">
        <v>80</v>
      </c>
      <c r="S38" s="136">
        <v>40</v>
      </c>
      <c r="T38" s="184"/>
      <c r="U38" s="140"/>
      <c r="V38" s="136"/>
      <c r="W38" s="350"/>
      <c r="X38" s="349"/>
      <c r="Y38" s="136"/>
      <c r="Z38" s="184"/>
      <c r="AA38" s="235"/>
      <c r="AB38" s="136"/>
      <c r="AC38" s="350"/>
      <c r="AD38" s="140"/>
      <c r="AE38" s="136"/>
      <c r="AF38" s="184"/>
      <c r="AG38" s="235"/>
      <c r="AH38" s="136"/>
      <c r="AI38" s="486"/>
    </row>
    <row r="39" spans="1:35" ht="14.25" customHeight="1" x14ac:dyDescent="0.2">
      <c r="A39" s="427" t="s">
        <v>191</v>
      </c>
      <c r="B39" s="13" t="s">
        <v>186</v>
      </c>
      <c r="C39" s="258" t="s">
        <v>263</v>
      </c>
      <c r="D39" s="32"/>
      <c r="E39" s="264">
        <f t="shared" si="8"/>
        <v>126</v>
      </c>
      <c r="F39" s="264">
        <f t="shared" si="10"/>
        <v>42</v>
      </c>
      <c r="G39" s="33"/>
      <c r="H39" s="27">
        <f t="shared" si="15"/>
        <v>84</v>
      </c>
      <c r="I39" s="27">
        <f t="shared" si="11"/>
        <v>18</v>
      </c>
      <c r="J39" s="27">
        <f t="shared" si="16"/>
        <v>66</v>
      </c>
      <c r="K39" s="54"/>
      <c r="L39" s="312"/>
      <c r="M39" s="28"/>
      <c r="N39" s="218"/>
      <c r="O39" s="106"/>
      <c r="P39" s="28"/>
      <c r="Q39" s="313"/>
      <c r="R39" s="349"/>
      <c r="S39" s="136"/>
      <c r="T39" s="184"/>
      <c r="U39" s="140">
        <v>84</v>
      </c>
      <c r="V39" s="136">
        <v>66</v>
      </c>
      <c r="W39" s="350"/>
      <c r="X39" s="349"/>
      <c r="Y39" s="136"/>
      <c r="Z39" s="184"/>
      <c r="AA39" s="235"/>
      <c r="AB39" s="136"/>
      <c r="AC39" s="350"/>
      <c r="AD39" s="140"/>
      <c r="AE39" s="136"/>
      <c r="AF39" s="184"/>
      <c r="AG39" s="235"/>
      <c r="AH39" s="136"/>
      <c r="AI39" s="486"/>
    </row>
    <row r="40" spans="1:35" ht="14.25" customHeight="1" x14ac:dyDescent="0.2">
      <c r="A40" s="427" t="s">
        <v>192</v>
      </c>
      <c r="B40" s="14" t="s">
        <v>187</v>
      </c>
      <c r="C40" s="268" t="s">
        <v>264</v>
      </c>
      <c r="D40" s="32"/>
      <c r="E40" s="264">
        <f t="shared" si="8"/>
        <v>144</v>
      </c>
      <c r="F40" s="264">
        <f t="shared" si="10"/>
        <v>48</v>
      </c>
      <c r="G40" s="33"/>
      <c r="H40" s="27">
        <f t="shared" si="15"/>
        <v>96</v>
      </c>
      <c r="I40" s="27">
        <f t="shared" si="11"/>
        <v>42</v>
      </c>
      <c r="J40" s="27">
        <f t="shared" si="16"/>
        <v>54</v>
      </c>
      <c r="K40" s="54"/>
      <c r="L40" s="312"/>
      <c r="M40" s="28"/>
      <c r="N40" s="218"/>
      <c r="O40" s="106"/>
      <c r="P40" s="28"/>
      <c r="Q40" s="313"/>
      <c r="R40" s="349">
        <v>96</v>
      </c>
      <c r="S40" s="136">
        <v>54</v>
      </c>
      <c r="T40" s="184"/>
      <c r="U40" s="140"/>
      <c r="V40" s="136"/>
      <c r="W40" s="350"/>
      <c r="X40" s="349"/>
      <c r="Y40" s="136"/>
      <c r="Z40" s="184"/>
      <c r="AA40" s="235"/>
      <c r="AB40" s="136"/>
      <c r="AC40" s="350"/>
      <c r="AD40" s="140"/>
      <c r="AE40" s="136"/>
      <c r="AF40" s="184"/>
      <c r="AG40" s="235"/>
      <c r="AH40" s="136"/>
      <c r="AI40" s="486"/>
    </row>
    <row r="41" spans="1:35" ht="14.25" customHeight="1" x14ac:dyDescent="0.2">
      <c r="A41" s="427" t="s">
        <v>193</v>
      </c>
      <c r="B41" s="14" t="s">
        <v>243</v>
      </c>
      <c r="C41" s="382" t="s">
        <v>261</v>
      </c>
      <c r="D41" s="32"/>
      <c r="E41" s="264">
        <f t="shared" si="8"/>
        <v>121.5</v>
      </c>
      <c r="F41" s="264">
        <f t="shared" si="10"/>
        <v>40.5</v>
      </c>
      <c r="G41" s="33"/>
      <c r="H41" s="27">
        <f t="shared" si="15"/>
        <v>81</v>
      </c>
      <c r="I41" s="27">
        <f t="shared" si="11"/>
        <v>49</v>
      </c>
      <c r="J41" s="27">
        <f t="shared" si="16"/>
        <v>32</v>
      </c>
      <c r="K41" s="54"/>
      <c r="L41" s="312"/>
      <c r="M41" s="28"/>
      <c r="N41" s="218"/>
      <c r="O41" s="106"/>
      <c r="P41" s="28"/>
      <c r="Q41" s="313"/>
      <c r="R41" s="349"/>
      <c r="S41" s="136"/>
      <c r="T41" s="184"/>
      <c r="U41" s="140"/>
      <c r="V41" s="136"/>
      <c r="W41" s="350"/>
      <c r="X41" s="349"/>
      <c r="Y41" s="136"/>
      <c r="Z41" s="184"/>
      <c r="AA41" s="235"/>
      <c r="AB41" s="136"/>
      <c r="AC41" s="350"/>
      <c r="AD41" s="140"/>
      <c r="AE41" s="136"/>
      <c r="AF41" s="184"/>
      <c r="AG41" s="235">
        <v>81</v>
      </c>
      <c r="AH41" s="136">
        <v>32</v>
      </c>
      <c r="AI41" s="486"/>
    </row>
    <row r="42" spans="1:35" ht="25.5" x14ac:dyDescent="0.2">
      <c r="A42" s="427" t="s">
        <v>194</v>
      </c>
      <c r="B42" s="14" t="s">
        <v>198</v>
      </c>
      <c r="C42" s="382" t="s">
        <v>265</v>
      </c>
      <c r="D42" s="32"/>
      <c r="E42" s="264">
        <f t="shared" si="8"/>
        <v>81</v>
      </c>
      <c r="F42" s="264">
        <f t="shared" si="10"/>
        <v>27</v>
      </c>
      <c r="G42" s="33"/>
      <c r="H42" s="27">
        <f t="shared" si="15"/>
        <v>54</v>
      </c>
      <c r="I42" s="27">
        <f t="shared" si="11"/>
        <v>32</v>
      </c>
      <c r="J42" s="27">
        <f t="shared" si="16"/>
        <v>22</v>
      </c>
      <c r="K42" s="54"/>
      <c r="L42" s="312"/>
      <c r="M42" s="28"/>
      <c r="N42" s="218"/>
      <c r="O42" s="106"/>
      <c r="P42" s="28"/>
      <c r="Q42" s="313"/>
      <c r="R42" s="349"/>
      <c r="S42" s="136"/>
      <c r="T42" s="184"/>
      <c r="U42" s="140"/>
      <c r="V42" s="136"/>
      <c r="W42" s="350"/>
      <c r="X42" s="349"/>
      <c r="Y42" s="136"/>
      <c r="Z42" s="184"/>
      <c r="AA42" s="235">
        <v>54</v>
      </c>
      <c r="AB42" s="136">
        <v>22</v>
      </c>
      <c r="AC42" s="350"/>
      <c r="AD42" s="140"/>
      <c r="AE42" s="136"/>
      <c r="AF42" s="184"/>
      <c r="AG42" s="235"/>
      <c r="AH42" s="136"/>
      <c r="AI42" s="486"/>
    </row>
    <row r="43" spans="1:35" ht="14.25" customHeight="1" x14ac:dyDescent="0.2">
      <c r="A43" s="427" t="s">
        <v>195</v>
      </c>
      <c r="B43" s="103" t="s">
        <v>199</v>
      </c>
      <c r="C43" s="382" t="s">
        <v>263</v>
      </c>
      <c r="D43" s="32"/>
      <c r="E43" s="264">
        <f t="shared" si="8"/>
        <v>120</v>
      </c>
      <c r="F43" s="264">
        <f t="shared" si="10"/>
        <v>40</v>
      </c>
      <c r="G43" s="33"/>
      <c r="H43" s="27">
        <f t="shared" si="15"/>
        <v>80</v>
      </c>
      <c r="I43" s="27">
        <f t="shared" si="11"/>
        <v>56</v>
      </c>
      <c r="J43" s="27">
        <f t="shared" si="16"/>
        <v>24</v>
      </c>
      <c r="K43" s="54"/>
      <c r="L43" s="312"/>
      <c r="M43" s="28"/>
      <c r="N43" s="218"/>
      <c r="O43" s="106"/>
      <c r="P43" s="28"/>
      <c r="Q43" s="313"/>
      <c r="R43" s="349">
        <v>32</v>
      </c>
      <c r="S43" s="136">
        <v>6</v>
      </c>
      <c r="T43" s="184"/>
      <c r="U43" s="140">
        <v>48</v>
      </c>
      <c r="V43" s="136">
        <v>18</v>
      </c>
      <c r="W43" s="350"/>
      <c r="X43" s="349"/>
      <c r="Y43" s="136"/>
      <c r="Z43" s="184"/>
      <c r="AA43" s="235"/>
      <c r="AB43" s="136"/>
      <c r="AC43" s="350"/>
      <c r="AD43" s="140"/>
      <c r="AE43" s="136"/>
      <c r="AF43" s="184"/>
      <c r="AG43" s="235"/>
      <c r="AH43" s="136"/>
      <c r="AI43" s="486"/>
    </row>
    <row r="44" spans="1:35" ht="14.25" customHeight="1" x14ac:dyDescent="0.2">
      <c r="A44" s="427" t="s">
        <v>196</v>
      </c>
      <c r="B44" s="257" t="s">
        <v>68</v>
      </c>
      <c r="C44" s="382" t="s">
        <v>259</v>
      </c>
      <c r="D44" s="379"/>
      <c r="E44" s="264">
        <f t="shared" si="8"/>
        <v>96</v>
      </c>
      <c r="F44" s="265">
        <f t="shared" si="10"/>
        <v>32</v>
      </c>
      <c r="G44" s="36"/>
      <c r="H44" s="35">
        <f t="shared" si="15"/>
        <v>64</v>
      </c>
      <c r="I44" s="35">
        <f t="shared" si="11"/>
        <v>40</v>
      </c>
      <c r="J44" s="35">
        <f t="shared" si="16"/>
        <v>24</v>
      </c>
      <c r="K44" s="55"/>
      <c r="L44" s="322"/>
      <c r="M44" s="34"/>
      <c r="N44" s="222"/>
      <c r="O44" s="151"/>
      <c r="P44" s="34"/>
      <c r="Q44" s="323"/>
      <c r="R44" s="356"/>
      <c r="S44" s="152"/>
      <c r="T44" s="188"/>
      <c r="U44" s="176"/>
      <c r="V44" s="152"/>
      <c r="W44" s="357"/>
      <c r="X44" s="356">
        <v>64</v>
      </c>
      <c r="Y44" s="152">
        <v>24</v>
      </c>
      <c r="Z44" s="188"/>
      <c r="AA44" s="239"/>
      <c r="AB44" s="152"/>
      <c r="AC44" s="357"/>
      <c r="AD44" s="176"/>
      <c r="AE44" s="152"/>
      <c r="AF44" s="188"/>
      <c r="AG44" s="239"/>
      <c r="AH44" s="152"/>
      <c r="AI44" s="491"/>
    </row>
    <row r="45" spans="1:35" ht="14.25" customHeight="1" x14ac:dyDescent="0.2">
      <c r="A45" s="427" t="s">
        <v>197</v>
      </c>
      <c r="B45" s="446" t="s">
        <v>217</v>
      </c>
      <c r="C45" s="382" t="s">
        <v>265</v>
      </c>
      <c r="D45" s="32"/>
      <c r="E45" s="264">
        <f t="shared" si="8"/>
        <v>177</v>
      </c>
      <c r="F45" s="264">
        <f>E45-H45</f>
        <v>59</v>
      </c>
      <c r="G45" s="33"/>
      <c r="H45" s="27">
        <f>R45+U45+X45+AA45+AD45+AG45</f>
        <v>118</v>
      </c>
      <c r="I45" s="27">
        <f>H45-J45</f>
        <v>40</v>
      </c>
      <c r="J45" s="27">
        <f>S45+V45+Y45+AB45+AE45+AH45</f>
        <v>78</v>
      </c>
      <c r="K45" s="54"/>
      <c r="L45" s="324"/>
      <c r="M45" s="70"/>
      <c r="N45" s="227"/>
      <c r="O45" s="69"/>
      <c r="P45" s="70"/>
      <c r="Q45" s="325"/>
      <c r="R45" s="303"/>
      <c r="S45" s="59"/>
      <c r="T45" s="170"/>
      <c r="U45" s="166"/>
      <c r="V45" s="59"/>
      <c r="W45" s="304"/>
      <c r="X45" s="303">
        <v>64</v>
      </c>
      <c r="Y45" s="59">
        <v>30</v>
      </c>
      <c r="Z45" s="170"/>
      <c r="AA45" s="214">
        <v>54</v>
      </c>
      <c r="AB45" s="59">
        <v>48</v>
      </c>
      <c r="AC45" s="304"/>
      <c r="AD45" s="166"/>
      <c r="AE45" s="59"/>
      <c r="AF45" s="170"/>
      <c r="AG45" s="214"/>
      <c r="AH45" s="59"/>
      <c r="AI45" s="492"/>
    </row>
    <row r="46" spans="1:35" ht="14.25" customHeight="1" x14ac:dyDescent="0.2">
      <c r="A46" s="427" t="s">
        <v>219</v>
      </c>
      <c r="B46" s="248" t="s">
        <v>221</v>
      </c>
      <c r="C46" s="383" t="s">
        <v>266</v>
      </c>
      <c r="D46" s="379"/>
      <c r="E46" s="264">
        <f t="shared" si="8"/>
        <v>108</v>
      </c>
      <c r="F46" s="265">
        <f t="shared" si="10"/>
        <v>36</v>
      </c>
      <c r="G46" s="36"/>
      <c r="H46" s="27">
        <f t="shared" si="15"/>
        <v>72</v>
      </c>
      <c r="I46" s="27">
        <f t="shared" si="11"/>
        <v>44</v>
      </c>
      <c r="J46" s="27">
        <f t="shared" si="16"/>
        <v>28</v>
      </c>
      <c r="K46" s="55"/>
      <c r="L46" s="322"/>
      <c r="M46" s="34"/>
      <c r="N46" s="222"/>
      <c r="O46" s="151"/>
      <c r="P46" s="34"/>
      <c r="Q46" s="323"/>
      <c r="R46" s="356"/>
      <c r="S46" s="152"/>
      <c r="T46" s="188"/>
      <c r="U46" s="176"/>
      <c r="V46" s="152"/>
      <c r="W46" s="357"/>
      <c r="X46" s="356"/>
      <c r="Y46" s="152"/>
      <c r="Z46" s="188"/>
      <c r="AA46" s="239">
        <v>72</v>
      </c>
      <c r="AB46" s="152">
        <v>28</v>
      </c>
      <c r="AC46" s="357"/>
      <c r="AD46" s="176"/>
      <c r="AE46" s="152"/>
      <c r="AF46" s="188"/>
      <c r="AG46" s="239"/>
      <c r="AH46" s="153"/>
      <c r="AI46" s="491"/>
    </row>
    <row r="47" spans="1:35" ht="14.25" customHeight="1" x14ac:dyDescent="0.2">
      <c r="A47" s="425" t="s">
        <v>220</v>
      </c>
      <c r="B47" s="103" t="s">
        <v>214</v>
      </c>
      <c r="C47" s="383" t="s">
        <v>267</v>
      </c>
      <c r="D47" s="32"/>
      <c r="E47" s="264">
        <v>151</v>
      </c>
      <c r="F47" s="264">
        <f t="shared" si="10"/>
        <v>50</v>
      </c>
      <c r="G47" s="33"/>
      <c r="H47" s="27">
        <f>R47+U47+X47+AA47+AD47+AG47</f>
        <v>101</v>
      </c>
      <c r="I47" s="27">
        <f t="shared" si="11"/>
        <v>10</v>
      </c>
      <c r="J47" s="27">
        <f>S47+V47+Y47+AB47+AE47+AH47</f>
        <v>91</v>
      </c>
      <c r="K47" s="54"/>
      <c r="L47" s="312"/>
      <c r="M47" s="28"/>
      <c r="N47" s="218"/>
      <c r="O47" s="106"/>
      <c r="P47" s="28"/>
      <c r="Q47" s="313"/>
      <c r="R47" s="349"/>
      <c r="S47" s="136"/>
      <c r="T47" s="184"/>
      <c r="U47" s="140"/>
      <c r="V47" s="136"/>
      <c r="W47" s="350"/>
      <c r="X47" s="349"/>
      <c r="Y47" s="136"/>
      <c r="Z47" s="184"/>
      <c r="AA47" s="235"/>
      <c r="AB47" s="136"/>
      <c r="AC47" s="350"/>
      <c r="AD47" s="140">
        <v>65</v>
      </c>
      <c r="AE47" s="152">
        <v>59</v>
      </c>
      <c r="AF47" s="184"/>
      <c r="AG47" s="235">
        <v>36</v>
      </c>
      <c r="AH47" s="59">
        <v>32</v>
      </c>
      <c r="AI47" s="486"/>
    </row>
    <row r="48" spans="1:35" ht="14.25" customHeight="1" thickBot="1" x14ac:dyDescent="0.25">
      <c r="A48" s="428" t="s">
        <v>249</v>
      </c>
      <c r="B48" s="429" t="s">
        <v>252</v>
      </c>
      <c r="C48" s="383" t="s">
        <v>267</v>
      </c>
      <c r="D48" s="49"/>
      <c r="E48" s="264">
        <f t="shared" si="8"/>
        <v>67.5</v>
      </c>
      <c r="F48" s="264">
        <f>E48-H48</f>
        <v>22.5</v>
      </c>
      <c r="G48" s="51"/>
      <c r="H48" s="27">
        <f>R48+U48+X48+AA48+AD48+AG48</f>
        <v>45</v>
      </c>
      <c r="I48" s="27">
        <f t="shared" si="11"/>
        <v>29</v>
      </c>
      <c r="J48" s="27">
        <f>S48+V48+Y48+AB48+AE48+AH48</f>
        <v>16</v>
      </c>
      <c r="K48" s="56"/>
      <c r="L48" s="326"/>
      <c r="M48" s="48"/>
      <c r="N48" s="223"/>
      <c r="O48" s="110"/>
      <c r="P48" s="48"/>
      <c r="Q48" s="327"/>
      <c r="R48" s="358"/>
      <c r="S48" s="137"/>
      <c r="T48" s="189"/>
      <c r="U48" s="177"/>
      <c r="V48" s="137"/>
      <c r="W48" s="359"/>
      <c r="X48" s="358"/>
      <c r="Y48" s="137"/>
      <c r="Z48" s="189"/>
      <c r="AA48" s="240"/>
      <c r="AB48" s="137"/>
      <c r="AC48" s="359"/>
      <c r="AD48" s="177"/>
      <c r="AE48" s="137"/>
      <c r="AF48" s="189"/>
      <c r="AG48" s="240">
        <v>45</v>
      </c>
      <c r="AH48" s="60">
        <v>16</v>
      </c>
      <c r="AI48" s="493"/>
    </row>
    <row r="49" spans="1:35" ht="21.75" customHeight="1" thickBot="1" x14ac:dyDescent="0.25">
      <c r="A49" s="90" t="s">
        <v>69</v>
      </c>
      <c r="B49" s="91" t="s">
        <v>70</v>
      </c>
      <c r="C49" s="388"/>
      <c r="D49" s="78">
        <v>802</v>
      </c>
      <c r="E49" s="94">
        <f>E50+E57+E62+E68</f>
        <v>1681.5</v>
      </c>
      <c r="F49" s="94">
        <f>F50+F57+F62+F68</f>
        <v>560.5</v>
      </c>
      <c r="G49" s="68">
        <v>684</v>
      </c>
      <c r="H49" s="94">
        <f>H50+H57+H62+H68</f>
        <v>1121</v>
      </c>
      <c r="I49" s="94">
        <f>I50+I57+I62+I68</f>
        <v>463</v>
      </c>
      <c r="J49" s="94">
        <f>J50+J57+J62+J68</f>
        <v>628</v>
      </c>
      <c r="K49" s="207">
        <f>K50+K57+K62+K68</f>
        <v>30</v>
      </c>
      <c r="L49" s="328"/>
      <c r="M49" s="67"/>
      <c r="N49" s="224"/>
      <c r="O49" s="209"/>
      <c r="P49" s="67"/>
      <c r="Q49" s="329"/>
      <c r="R49" s="360">
        <f t="shared" ref="R49:AI49" si="17">R50+R57+R62+R68</f>
        <v>0</v>
      </c>
      <c r="S49" s="94">
        <f t="shared" si="17"/>
        <v>0</v>
      </c>
      <c r="T49" s="190">
        <f t="shared" si="17"/>
        <v>0</v>
      </c>
      <c r="U49" s="178">
        <f t="shared" si="17"/>
        <v>108</v>
      </c>
      <c r="V49" s="94">
        <f t="shared" si="17"/>
        <v>46</v>
      </c>
      <c r="W49" s="361">
        <f t="shared" si="17"/>
        <v>0</v>
      </c>
      <c r="X49" s="360">
        <f t="shared" si="17"/>
        <v>176</v>
      </c>
      <c r="Y49" s="94">
        <f t="shared" si="17"/>
        <v>90</v>
      </c>
      <c r="Z49" s="190">
        <f t="shared" si="17"/>
        <v>0</v>
      </c>
      <c r="AA49" s="241">
        <f>AA50+AA57+AA62+AA68</f>
        <v>396</v>
      </c>
      <c r="AB49" s="94">
        <f t="shared" si="17"/>
        <v>214</v>
      </c>
      <c r="AC49" s="361">
        <f t="shared" si="17"/>
        <v>0</v>
      </c>
      <c r="AD49" s="178">
        <f t="shared" si="17"/>
        <v>351</v>
      </c>
      <c r="AE49" s="94">
        <f t="shared" si="17"/>
        <v>222</v>
      </c>
      <c r="AF49" s="190">
        <f t="shared" si="17"/>
        <v>30</v>
      </c>
      <c r="AG49" s="241">
        <f t="shared" si="17"/>
        <v>90</v>
      </c>
      <c r="AH49" s="94">
        <f t="shared" si="17"/>
        <v>56</v>
      </c>
      <c r="AI49" s="494">
        <f t="shared" si="17"/>
        <v>0</v>
      </c>
    </row>
    <row r="50" spans="1:35" ht="34.5" thickBot="1" x14ac:dyDescent="0.25">
      <c r="A50" s="88" t="s">
        <v>71</v>
      </c>
      <c r="B50" s="89" t="s">
        <v>200</v>
      </c>
      <c r="C50" s="389" t="s">
        <v>268</v>
      </c>
      <c r="D50" s="42"/>
      <c r="E50" s="252">
        <f>H50*1.5</f>
        <v>621</v>
      </c>
      <c r="F50" s="252">
        <f>E50-H50</f>
        <v>207</v>
      </c>
      <c r="G50" s="43"/>
      <c r="H50" s="142">
        <f>SUM(H51:H54)</f>
        <v>414</v>
      </c>
      <c r="I50" s="142">
        <f>SUM(I51:I54)</f>
        <v>198</v>
      </c>
      <c r="J50" s="142">
        <f>SUM(J51:J54)</f>
        <v>216</v>
      </c>
      <c r="K50" s="143">
        <f>SUM(K51:K52)</f>
        <v>0</v>
      </c>
      <c r="L50" s="320"/>
      <c r="M50" s="142"/>
      <c r="N50" s="225"/>
      <c r="O50" s="210"/>
      <c r="P50" s="142"/>
      <c r="Q50" s="321"/>
      <c r="R50" s="362">
        <f t="shared" ref="R50:AI50" si="18">SUM(R51:R54)</f>
        <v>0</v>
      </c>
      <c r="S50" s="99">
        <f t="shared" si="18"/>
        <v>0</v>
      </c>
      <c r="T50" s="191">
        <f t="shared" si="18"/>
        <v>0</v>
      </c>
      <c r="U50" s="179">
        <f t="shared" si="18"/>
        <v>108</v>
      </c>
      <c r="V50" s="99">
        <f t="shared" si="18"/>
        <v>46</v>
      </c>
      <c r="W50" s="363">
        <f t="shared" si="18"/>
        <v>0</v>
      </c>
      <c r="X50" s="362">
        <f t="shared" si="18"/>
        <v>144</v>
      </c>
      <c r="Y50" s="99">
        <f t="shared" si="18"/>
        <v>90</v>
      </c>
      <c r="Z50" s="191">
        <f t="shared" si="18"/>
        <v>0</v>
      </c>
      <c r="AA50" s="242">
        <f t="shared" si="18"/>
        <v>162</v>
      </c>
      <c r="AB50" s="99">
        <f t="shared" si="18"/>
        <v>80</v>
      </c>
      <c r="AC50" s="363">
        <f t="shared" si="18"/>
        <v>0</v>
      </c>
      <c r="AD50" s="362">
        <f t="shared" si="18"/>
        <v>0</v>
      </c>
      <c r="AE50" s="99">
        <f t="shared" si="18"/>
        <v>0</v>
      </c>
      <c r="AF50" s="191">
        <f t="shared" si="18"/>
        <v>0</v>
      </c>
      <c r="AG50" s="242">
        <f t="shared" si="18"/>
        <v>0</v>
      </c>
      <c r="AH50" s="99">
        <f t="shared" si="18"/>
        <v>0</v>
      </c>
      <c r="AI50" s="495">
        <f t="shared" si="18"/>
        <v>0</v>
      </c>
    </row>
    <row r="51" spans="1:35" ht="14.25" customHeight="1" x14ac:dyDescent="0.2">
      <c r="A51" s="427" t="s">
        <v>72</v>
      </c>
      <c r="B51" s="13" t="s">
        <v>201</v>
      </c>
      <c r="C51" s="382" t="s">
        <v>259</v>
      </c>
      <c r="D51" s="38"/>
      <c r="E51" s="266">
        <f t="shared" si="8"/>
        <v>144</v>
      </c>
      <c r="F51" s="266">
        <f t="shared" si="10"/>
        <v>48</v>
      </c>
      <c r="G51" s="40"/>
      <c r="H51" s="39">
        <f>R51+U51+X51+AA51+AD51+AG51</f>
        <v>96</v>
      </c>
      <c r="I51" s="39">
        <f t="shared" si="11"/>
        <v>36</v>
      </c>
      <c r="J51" s="39">
        <f>S51+V51+Y51+AB51+AE51+AH51</f>
        <v>60</v>
      </c>
      <c r="K51" s="53"/>
      <c r="L51" s="316"/>
      <c r="M51" s="37"/>
      <c r="N51" s="220"/>
      <c r="O51" s="105"/>
      <c r="P51" s="37"/>
      <c r="Q51" s="317"/>
      <c r="R51" s="354"/>
      <c r="S51" s="139"/>
      <c r="T51" s="187"/>
      <c r="U51" s="138"/>
      <c r="V51" s="139"/>
      <c r="W51" s="348"/>
      <c r="X51" s="354">
        <v>96</v>
      </c>
      <c r="Y51" s="139">
        <v>60</v>
      </c>
      <c r="Z51" s="187"/>
      <c r="AA51" s="237"/>
      <c r="AB51" s="139"/>
      <c r="AC51" s="355"/>
      <c r="AD51" s="138"/>
      <c r="AE51" s="139"/>
      <c r="AF51" s="187"/>
      <c r="AG51" s="237"/>
      <c r="AH51" s="139"/>
      <c r="AI51" s="488"/>
    </row>
    <row r="52" spans="1:35" ht="14.25" customHeight="1" x14ac:dyDescent="0.2">
      <c r="A52" s="427" t="s">
        <v>174</v>
      </c>
      <c r="B52" s="13" t="s">
        <v>202</v>
      </c>
      <c r="C52" s="382" t="s">
        <v>265</v>
      </c>
      <c r="D52" s="38"/>
      <c r="E52" s="266">
        <f t="shared" si="8"/>
        <v>162</v>
      </c>
      <c r="F52" s="266">
        <f t="shared" si="10"/>
        <v>54</v>
      </c>
      <c r="G52" s="40"/>
      <c r="H52" s="39">
        <f>R52+U52+X52+AA52+AD52+AG52</f>
        <v>108</v>
      </c>
      <c r="I52" s="39">
        <f t="shared" si="11"/>
        <v>48</v>
      </c>
      <c r="J52" s="39">
        <f>S52+V52+Y52+AB52+AE52+AH52</f>
        <v>60</v>
      </c>
      <c r="K52" s="53"/>
      <c r="L52" s="316"/>
      <c r="M52" s="37"/>
      <c r="N52" s="220"/>
      <c r="O52" s="105"/>
      <c r="P52" s="37"/>
      <c r="Q52" s="317"/>
      <c r="R52" s="354"/>
      <c r="S52" s="139"/>
      <c r="T52" s="187"/>
      <c r="U52" s="138"/>
      <c r="V52" s="139"/>
      <c r="W52" s="350"/>
      <c r="X52" s="354"/>
      <c r="Y52" s="139"/>
      <c r="Z52" s="187"/>
      <c r="AA52" s="237">
        <v>108</v>
      </c>
      <c r="AB52" s="139">
        <v>60</v>
      </c>
      <c r="AC52" s="355"/>
      <c r="AD52" s="138"/>
      <c r="AE52" s="139"/>
      <c r="AF52" s="187"/>
      <c r="AG52" s="237"/>
      <c r="AH52" s="139"/>
      <c r="AI52" s="488"/>
    </row>
    <row r="53" spans="1:35" ht="14.25" customHeight="1" x14ac:dyDescent="0.2">
      <c r="A53" s="427" t="s">
        <v>222</v>
      </c>
      <c r="B53" s="13" t="s">
        <v>223</v>
      </c>
      <c r="C53" s="382"/>
      <c r="D53" s="38"/>
      <c r="E53" s="266">
        <f t="shared" si="8"/>
        <v>153</v>
      </c>
      <c r="F53" s="266">
        <f t="shared" si="10"/>
        <v>51</v>
      </c>
      <c r="G53" s="40"/>
      <c r="H53" s="39">
        <f>R53+U53+X53+AA53+AD53+AG53</f>
        <v>102</v>
      </c>
      <c r="I53" s="39">
        <f t="shared" si="11"/>
        <v>52</v>
      </c>
      <c r="J53" s="39">
        <f>S53+V53+Y53+AB53+AE53+AH53</f>
        <v>50</v>
      </c>
      <c r="K53" s="53"/>
      <c r="L53" s="316"/>
      <c r="M53" s="37"/>
      <c r="N53" s="220"/>
      <c r="O53" s="105"/>
      <c r="P53" s="37"/>
      <c r="Q53" s="317"/>
      <c r="R53" s="354"/>
      <c r="S53" s="139"/>
      <c r="T53" s="187"/>
      <c r="U53" s="138"/>
      <c r="V53" s="139"/>
      <c r="W53" s="350"/>
      <c r="X53" s="354">
        <v>48</v>
      </c>
      <c r="Y53" s="139">
        <v>30</v>
      </c>
      <c r="Z53" s="187"/>
      <c r="AA53" s="237">
        <v>54</v>
      </c>
      <c r="AB53" s="139">
        <v>20</v>
      </c>
      <c r="AC53" s="355"/>
      <c r="AD53" s="138"/>
      <c r="AE53" s="139"/>
      <c r="AF53" s="187"/>
      <c r="AG53" s="237"/>
      <c r="AH53" s="139"/>
      <c r="AI53" s="488"/>
    </row>
    <row r="54" spans="1:35" ht="25.5" x14ac:dyDescent="0.2">
      <c r="A54" s="427" t="s">
        <v>253</v>
      </c>
      <c r="B54" s="13" t="s">
        <v>254</v>
      </c>
      <c r="C54" s="382" t="s">
        <v>263</v>
      </c>
      <c r="D54" s="38"/>
      <c r="E54" s="266">
        <f t="shared" si="8"/>
        <v>162</v>
      </c>
      <c r="F54" s="266">
        <f t="shared" si="10"/>
        <v>54</v>
      </c>
      <c r="G54" s="40"/>
      <c r="H54" s="39">
        <f>R54+U54+X54+AA54+AD54+AG54</f>
        <v>108</v>
      </c>
      <c r="I54" s="39">
        <f t="shared" si="11"/>
        <v>62</v>
      </c>
      <c r="J54" s="39">
        <f>S54+V54+Y54+AB54+AE54+AH54</f>
        <v>46</v>
      </c>
      <c r="K54" s="53"/>
      <c r="L54" s="316"/>
      <c r="M54" s="37"/>
      <c r="N54" s="220"/>
      <c r="O54" s="105"/>
      <c r="P54" s="37"/>
      <c r="Q54" s="317"/>
      <c r="R54" s="354"/>
      <c r="S54" s="139"/>
      <c r="T54" s="187"/>
      <c r="U54" s="140">
        <v>108</v>
      </c>
      <c r="V54" s="136">
        <v>46</v>
      </c>
      <c r="W54" s="350"/>
      <c r="X54" s="354"/>
      <c r="Y54" s="139"/>
      <c r="Z54" s="187"/>
      <c r="AA54" s="237"/>
      <c r="AB54" s="139"/>
      <c r="AC54" s="355"/>
      <c r="AD54" s="138"/>
      <c r="AE54" s="139"/>
      <c r="AF54" s="187"/>
      <c r="AG54" s="237"/>
      <c r="AH54" s="139"/>
      <c r="AI54" s="488"/>
    </row>
    <row r="55" spans="1:35" x14ac:dyDescent="0.2">
      <c r="A55" s="425" t="s">
        <v>73</v>
      </c>
      <c r="B55" s="447" t="s">
        <v>74</v>
      </c>
      <c r="C55" s="390" t="s">
        <v>265</v>
      </c>
      <c r="D55" s="32"/>
      <c r="E55" s="397"/>
      <c r="F55" s="398"/>
      <c r="G55" s="33"/>
      <c r="H55" s="400">
        <v>432</v>
      </c>
      <c r="I55" s="73"/>
      <c r="J55" s="400"/>
      <c r="K55" s="271"/>
      <c r="L55" s="312"/>
      <c r="M55" s="28"/>
      <c r="N55" s="218"/>
      <c r="O55" s="106"/>
      <c r="P55" s="28"/>
      <c r="Q55" s="313"/>
      <c r="R55" s="276"/>
      <c r="S55" s="73"/>
      <c r="T55" s="192"/>
      <c r="U55" s="180">
        <v>396</v>
      </c>
      <c r="V55" s="73"/>
      <c r="W55" s="277"/>
      <c r="X55" s="375"/>
      <c r="Y55" s="73"/>
      <c r="Z55" s="192"/>
      <c r="AA55" s="243">
        <v>36</v>
      </c>
      <c r="AB55" s="73"/>
      <c r="AC55" s="277"/>
      <c r="AD55" s="101"/>
      <c r="AE55" s="73"/>
      <c r="AF55" s="192"/>
      <c r="AG55" s="246"/>
      <c r="AH55" s="73"/>
      <c r="AI55" s="496"/>
    </row>
    <row r="56" spans="1:35" ht="26.25" thickBot="1" x14ac:dyDescent="0.25">
      <c r="A56" s="426" t="s">
        <v>75</v>
      </c>
      <c r="B56" s="448" t="s">
        <v>76</v>
      </c>
      <c r="C56" s="391" t="s">
        <v>265</v>
      </c>
      <c r="D56" s="49"/>
      <c r="E56" s="397"/>
      <c r="F56" s="399"/>
      <c r="G56" s="51"/>
      <c r="H56" s="400">
        <v>72</v>
      </c>
      <c r="I56" s="92"/>
      <c r="J56" s="400"/>
      <c r="K56" s="401"/>
      <c r="L56" s="326"/>
      <c r="M56" s="48"/>
      <c r="N56" s="223"/>
      <c r="O56" s="110"/>
      <c r="P56" s="48"/>
      <c r="Q56" s="327"/>
      <c r="R56" s="364"/>
      <c r="S56" s="92"/>
      <c r="T56" s="193"/>
      <c r="U56" s="181"/>
      <c r="V56" s="92"/>
      <c r="W56" s="365"/>
      <c r="X56" s="364"/>
      <c r="Y56" s="92"/>
      <c r="Z56" s="193"/>
      <c r="AA56" s="244">
        <v>72</v>
      </c>
      <c r="AB56" s="92"/>
      <c r="AC56" s="365"/>
      <c r="AD56" s="181"/>
      <c r="AE56" s="92"/>
      <c r="AF56" s="193"/>
      <c r="AG56" s="244"/>
      <c r="AH56" s="92"/>
      <c r="AI56" s="497"/>
    </row>
    <row r="57" spans="1:35" ht="23.25" thickBot="1" x14ac:dyDescent="0.25">
      <c r="A57" s="88" t="s">
        <v>77</v>
      </c>
      <c r="B57" s="89" t="s">
        <v>203</v>
      </c>
      <c r="C57" s="389" t="s">
        <v>269</v>
      </c>
      <c r="D57" s="42"/>
      <c r="E57" s="252">
        <f t="shared" si="8"/>
        <v>481.5</v>
      </c>
      <c r="F57" s="252">
        <f t="shared" si="10"/>
        <v>160.5</v>
      </c>
      <c r="G57" s="43"/>
      <c r="H57" s="87">
        <f>SUM(H58:H59)</f>
        <v>321</v>
      </c>
      <c r="I57" s="87">
        <f>SUM(I58:I59)</f>
        <v>139</v>
      </c>
      <c r="J57" s="87">
        <f>SUM(J58:J59)</f>
        <v>182</v>
      </c>
      <c r="K57" s="129">
        <f>SUM(K58:K59)</f>
        <v>0</v>
      </c>
      <c r="L57" s="330"/>
      <c r="M57" s="87"/>
      <c r="N57" s="226"/>
      <c r="O57" s="125"/>
      <c r="P57" s="87"/>
      <c r="Q57" s="331"/>
      <c r="R57" s="366">
        <f>SUM(R58:R59)</f>
        <v>0</v>
      </c>
      <c r="S57" s="95">
        <f t="shared" ref="S57:AC57" si="19">SUM(S58:S59)</f>
        <v>0</v>
      </c>
      <c r="T57" s="194">
        <f t="shared" si="19"/>
        <v>0</v>
      </c>
      <c r="U57" s="130">
        <f t="shared" si="19"/>
        <v>0</v>
      </c>
      <c r="V57" s="95">
        <f t="shared" si="19"/>
        <v>0</v>
      </c>
      <c r="W57" s="367">
        <f t="shared" si="19"/>
        <v>0</v>
      </c>
      <c r="X57" s="366">
        <f>SUM(X58:X59)</f>
        <v>32</v>
      </c>
      <c r="Y57" s="95">
        <f t="shared" si="19"/>
        <v>0</v>
      </c>
      <c r="Z57" s="194">
        <f t="shared" si="19"/>
        <v>0</v>
      </c>
      <c r="AA57" s="245">
        <f>SUM(AA58:AA59)</f>
        <v>108</v>
      </c>
      <c r="AB57" s="95">
        <f t="shared" si="19"/>
        <v>60</v>
      </c>
      <c r="AC57" s="367">
        <f t="shared" si="19"/>
        <v>0</v>
      </c>
      <c r="AD57" s="130">
        <f t="shared" ref="AD57:AI57" si="20">SUM(AD58:AD59)</f>
        <v>91</v>
      </c>
      <c r="AE57" s="95">
        <f t="shared" si="20"/>
        <v>66</v>
      </c>
      <c r="AF57" s="194">
        <f t="shared" si="20"/>
        <v>0</v>
      </c>
      <c r="AG57" s="245">
        <f t="shared" si="20"/>
        <v>90</v>
      </c>
      <c r="AH57" s="95">
        <f t="shared" si="20"/>
        <v>56</v>
      </c>
      <c r="AI57" s="498">
        <f t="shared" si="20"/>
        <v>0</v>
      </c>
    </row>
    <row r="58" spans="1:35" ht="14.25" customHeight="1" x14ac:dyDescent="0.2">
      <c r="A58" s="424" t="s">
        <v>78</v>
      </c>
      <c r="B58" s="16" t="s">
        <v>204</v>
      </c>
      <c r="C58" s="382"/>
      <c r="D58" s="141"/>
      <c r="E58" s="263">
        <f t="shared" si="8"/>
        <v>255</v>
      </c>
      <c r="F58" s="263">
        <f t="shared" si="10"/>
        <v>85</v>
      </c>
      <c r="G58" s="46"/>
      <c r="H58" s="45">
        <f>R58+U58+X58+AA58+AD58+AG58</f>
        <v>170</v>
      </c>
      <c r="I58" s="45">
        <f t="shared" si="11"/>
        <v>78</v>
      </c>
      <c r="J58" s="45">
        <f>S58+V58+Y58+AB58+AE58+AH58</f>
        <v>92</v>
      </c>
      <c r="K58" s="206"/>
      <c r="L58" s="310"/>
      <c r="M58" s="44"/>
      <c r="N58" s="217"/>
      <c r="O58" s="104"/>
      <c r="P58" s="44"/>
      <c r="Q58" s="311"/>
      <c r="R58" s="274"/>
      <c r="S58" s="74"/>
      <c r="T58" s="172"/>
      <c r="U58" s="100"/>
      <c r="V58" s="74"/>
      <c r="W58" s="275"/>
      <c r="X58" s="274">
        <v>32</v>
      </c>
      <c r="Y58" s="74"/>
      <c r="Z58" s="172"/>
      <c r="AA58" s="215">
        <v>72</v>
      </c>
      <c r="AB58" s="74">
        <v>50</v>
      </c>
      <c r="AC58" s="275"/>
      <c r="AD58" s="100">
        <v>39</v>
      </c>
      <c r="AE58" s="74">
        <v>26</v>
      </c>
      <c r="AF58" s="172"/>
      <c r="AG58" s="215">
        <v>27</v>
      </c>
      <c r="AH58" s="74">
        <v>16</v>
      </c>
      <c r="AI58" s="499"/>
    </row>
    <row r="59" spans="1:35" ht="25.5" x14ac:dyDescent="0.2">
      <c r="A59" s="425" t="s">
        <v>79</v>
      </c>
      <c r="B59" s="14" t="s">
        <v>205</v>
      </c>
      <c r="C59" s="382"/>
      <c r="D59" s="32"/>
      <c r="E59" s="264">
        <v>226</v>
      </c>
      <c r="F59" s="264">
        <f t="shared" si="10"/>
        <v>75</v>
      </c>
      <c r="G59" s="33"/>
      <c r="H59" s="27">
        <f>R59+U59+X59+AA59+AD59+AG59</f>
        <v>151</v>
      </c>
      <c r="I59" s="27">
        <f>H59-(J59+AF59)</f>
        <v>61</v>
      </c>
      <c r="J59" s="27">
        <f>S59+V59+Y59+AB59+AE59+AH59</f>
        <v>90</v>
      </c>
      <c r="K59" s="54"/>
      <c r="L59" s="312"/>
      <c r="M59" s="28"/>
      <c r="N59" s="218"/>
      <c r="O59" s="106"/>
      <c r="P59" s="28"/>
      <c r="Q59" s="313"/>
      <c r="R59" s="303"/>
      <c r="S59" s="59"/>
      <c r="T59" s="170"/>
      <c r="U59" s="166"/>
      <c r="V59" s="59"/>
      <c r="W59" s="304"/>
      <c r="X59" s="303"/>
      <c r="Y59" s="59"/>
      <c r="Z59" s="170"/>
      <c r="AA59" s="214">
        <v>36</v>
      </c>
      <c r="AB59" s="59">
        <v>10</v>
      </c>
      <c r="AC59" s="304"/>
      <c r="AD59" s="166">
        <v>52</v>
      </c>
      <c r="AE59" s="59">
        <v>40</v>
      </c>
      <c r="AF59" s="170"/>
      <c r="AG59" s="214">
        <v>63</v>
      </c>
      <c r="AH59" s="59">
        <v>40</v>
      </c>
      <c r="AI59" s="492"/>
    </row>
    <row r="60" spans="1:35" x14ac:dyDescent="0.2">
      <c r="A60" s="425" t="s">
        <v>80</v>
      </c>
      <c r="B60" s="447" t="s">
        <v>74</v>
      </c>
      <c r="C60" s="393" t="s">
        <v>261</v>
      </c>
      <c r="D60" s="32"/>
      <c r="E60" s="397"/>
      <c r="F60" s="398"/>
      <c r="G60" s="33"/>
      <c r="H60" s="400">
        <v>36</v>
      </c>
      <c r="I60" s="73"/>
      <c r="J60" s="400"/>
      <c r="K60" s="271"/>
      <c r="L60" s="312"/>
      <c r="M60" s="28"/>
      <c r="N60" s="218"/>
      <c r="O60" s="106"/>
      <c r="P60" s="28"/>
      <c r="Q60" s="313"/>
      <c r="R60" s="276"/>
      <c r="S60" s="73"/>
      <c r="T60" s="192"/>
      <c r="U60" s="101"/>
      <c r="V60" s="73"/>
      <c r="W60" s="277"/>
      <c r="X60" s="276"/>
      <c r="Y60" s="73"/>
      <c r="Z60" s="192"/>
      <c r="AA60" s="246"/>
      <c r="AB60" s="73"/>
      <c r="AC60" s="277"/>
      <c r="AD60" s="101"/>
      <c r="AE60" s="73"/>
      <c r="AF60" s="192"/>
      <c r="AG60" s="246">
        <v>36</v>
      </c>
      <c r="AH60" s="73"/>
      <c r="AI60" s="496"/>
    </row>
    <row r="61" spans="1:35" ht="26.25" thickBot="1" x14ac:dyDescent="0.25">
      <c r="A61" s="426" t="s">
        <v>81</v>
      </c>
      <c r="B61" s="448" t="s">
        <v>76</v>
      </c>
      <c r="C61" s="391" t="s">
        <v>261</v>
      </c>
      <c r="D61" s="49"/>
      <c r="E61" s="397"/>
      <c r="F61" s="399"/>
      <c r="G61" s="51"/>
      <c r="H61" s="400">
        <v>108</v>
      </c>
      <c r="I61" s="92"/>
      <c r="J61" s="400"/>
      <c r="K61" s="401"/>
      <c r="L61" s="326"/>
      <c r="M61" s="48"/>
      <c r="N61" s="223"/>
      <c r="O61" s="110"/>
      <c r="P61" s="48"/>
      <c r="Q61" s="327"/>
      <c r="R61" s="364"/>
      <c r="S61" s="92"/>
      <c r="T61" s="193"/>
      <c r="U61" s="181"/>
      <c r="V61" s="92"/>
      <c r="W61" s="365"/>
      <c r="X61" s="364"/>
      <c r="Y61" s="92"/>
      <c r="Z61" s="193"/>
      <c r="AA61" s="244"/>
      <c r="AB61" s="92"/>
      <c r="AC61" s="365"/>
      <c r="AD61" s="181"/>
      <c r="AE61" s="92"/>
      <c r="AF61" s="193"/>
      <c r="AG61" s="244">
        <v>108</v>
      </c>
      <c r="AH61" s="92"/>
      <c r="AI61" s="497"/>
    </row>
    <row r="62" spans="1:35" ht="23.25" thickBot="1" x14ac:dyDescent="0.25">
      <c r="A62" s="88" t="s">
        <v>82</v>
      </c>
      <c r="B62" s="89" t="s">
        <v>206</v>
      </c>
      <c r="C62" s="389" t="s">
        <v>270</v>
      </c>
      <c r="D62" s="42"/>
      <c r="E62" s="252">
        <f t="shared" si="8"/>
        <v>390</v>
      </c>
      <c r="F62" s="252">
        <f t="shared" si="10"/>
        <v>130</v>
      </c>
      <c r="G62" s="43"/>
      <c r="H62" s="87">
        <f>SUM(H63:H65)</f>
        <v>260</v>
      </c>
      <c r="I62" s="87">
        <f>SUM(I63:I65)</f>
        <v>74</v>
      </c>
      <c r="J62" s="87">
        <f>SUM(J63:J65)</f>
        <v>156</v>
      </c>
      <c r="K62" s="129">
        <f>SUM(K63:K65)</f>
        <v>30</v>
      </c>
      <c r="L62" s="330"/>
      <c r="M62" s="87"/>
      <c r="N62" s="226"/>
      <c r="O62" s="125"/>
      <c r="P62" s="87"/>
      <c r="Q62" s="331"/>
      <c r="R62" s="366">
        <f t="shared" ref="R62:AI62" si="21">SUM(R63:R65)</f>
        <v>0</v>
      </c>
      <c r="S62" s="95">
        <f t="shared" si="21"/>
        <v>0</v>
      </c>
      <c r="T62" s="194">
        <f t="shared" si="21"/>
        <v>0</v>
      </c>
      <c r="U62" s="245">
        <f t="shared" si="21"/>
        <v>0</v>
      </c>
      <c r="V62" s="95">
        <f t="shared" si="21"/>
        <v>0</v>
      </c>
      <c r="W62" s="367">
        <f t="shared" si="21"/>
        <v>0</v>
      </c>
      <c r="X62" s="366">
        <f t="shared" si="21"/>
        <v>0</v>
      </c>
      <c r="Y62" s="95">
        <f t="shared" si="21"/>
        <v>0</v>
      </c>
      <c r="Z62" s="194">
        <f t="shared" si="21"/>
        <v>0</v>
      </c>
      <c r="AA62" s="245">
        <f t="shared" si="21"/>
        <v>0</v>
      </c>
      <c r="AB62" s="95">
        <f t="shared" si="21"/>
        <v>0</v>
      </c>
      <c r="AC62" s="367">
        <f t="shared" si="21"/>
        <v>0</v>
      </c>
      <c r="AD62" s="366">
        <f t="shared" si="21"/>
        <v>260</v>
      </c>
      <c r="AE62" s="95">
        <f t="shared" si="21"/>
        <v>156</v>
      </c>
      <c r="AF62" s="194">
        <f t="shared" si="21"/>
        <v>30</v>
      </c>
      <c r="AG62" s="245">
        <f t="shared" si="21"/>
        <v>0</v>
      </c>
      <c r="AH62" s="95">
        <f t="shared" si="21"/>
        <v>0</v>
      </c>
      <c r="AI62" s="498">
        <f t="shared" si="21"/>
        <v>0</v>
      </c>
    </row>
    <row r="63" spans="1:35" ht="25.5" x14ac:dyDescent="0.2">
      <c r="A63" s="424" t="s">
        <v>83</v>
      </c>
      <c r="B63" s="444" t="s">
        <v>207</v>
      </c>
      <c r="C63" s="382"/>
      <c r="D63" s="141"/>
      <c r="E63" s="264">
        <f t="shared" si="8"/>
        <v>175.5</v>
      </c>
      <c r="F63" s="263">
        <f t="shared" si="10"/>
        <v>58.5</v>
      </c>
      <c r="G63" s="46"/>
      <c r="H63" s="45">
        <f>R63+U63+X63+AA63+AD63+AG63</f>
        <v>117</v>
      </c>
      <c r="I63" s="45">
        <f>H63-(J63+AF63)</f>
        <v>7</v>
      </c>
      <c r="J63" s="45">
        <f>S63+V63+Y63+AB63+AE63+AH63</f>
        <v>80</v>
      </c>
      <c r="K63" s="206">
        <v>30</v>
      </c>
      <c r="L63" s="310"/>
      <c r="M63" s="44"/>
      <c r="N63" s="217"/>
      <c r="O63" s="104"/>
      <c r="P63" s="44"/>
      <c r="Q63" s="311"/>
      <c r="R63" s="274"/>
      <c r="S63" s="74"/>
      <c r="T63" s="172"/>
      <c r="U63" s="100"/>
      <c r="V63" s="74"/>
      <c r="W63" s="275"/>
      <c r="X63" s="274"/>
      <c r="Y63" s="74"/>
      <c r="Z63" s="172"/>
      <c r="AA63" s="215"/>
      <c r="AB63" s="74"/>
      <c r="AC63" s="275"/>
      <c r="AD63" s="100">
        <v>117</v>
      </c>
      <c r="AE63" s="74">
        <v>80</v>
      </c>
      <c r="AF63" s="172">
        <v>30</v>
      </c>
      <c r="AG63" s="215"/>
      <c r="AH63" s="74"/>
      <c r="AI63" s="499"/>
    </row>
    <row r="64" spans="1:35" ht="24.75" customHeight="1" x14ac:dyDescent="0.2">
      <c r="A64" s="425" t="s">
        <v>175</v>
      </c>
      <c r="B64" s="445" t="s">
        <v>208</v>
      </c>
      <c r="C64" s="382"/>
      <c r="D64" s="32"/>
      <c r="E64" s="264">
        <f t="shared" si="8"/>
        <v>156</v>
      </c>
      <c r="F64" s="264">
        <f t="shared" si="10"/>
        <v>52</v>
      </c>
      <c r="G64" s="33"/>
      <c r="H64" s="27">
        <f>R64+U64+X64+AA64+AD64+AG64</f>
        <v>104</v>
      </c>
      <c r="I64" s="27">
        <f t="shared" si="11"/>
        <v>34</v>
      </c>
      <c r="J64" s="27">
        <f>S64+V64+Y64+AB64+AE64+AH64</f>
        <v>70</v>
      </c>
      <c r="K64" s="54"/>
      <c r="L64" s="316"/>
      <c r="M64" s="37"/>
      <c r="N64" s="220"/>
      <c r="O64" s="105"/>
      <c r="P64" s="37"/>
      <c r="Q64" s="317"/>
      <c r="R64" s="301"/>
      <c r="S64" s="58"/>
      <c r="T64" s="169"/>
      <c r="U64" s="165"/>
      <c r="V64" s="58"/>
      <c r="W64" s="302"/>
      <c r="X64" s="301"/>
      <c r="Y64" s="58"/>
      <c r="Z64" s="169"/>
      <c r="AA64" s="213"/>
      <c r="AB64" s="58"/>
      <c r="AC64" s="302"/>
      <c r="AD64" s="165">
        <v>104</v>
      </c>
      <c r="AE64" s="58">
        <v>70</v>
      </c>
      <c r="AF64" s="169"/>
      <c r="AG64" s="213"/>
      <c r="AH64" s="58"/>
      <c r="AI64" s="500"/>
    </row>
    <row r="65" spans="1:35" ht="14.25" customHeight="1" x14ac:dyDescent="0.2">
      <c r="A65" s="425" t="s">
        <v>209</v>
      </c>
      <c r="B65" s="445" t="s">
        <v>210</v>
      </c>
      <c r="C65" s="127"/>
      <c r="D65" s="32"/>
      <c r="E65" s="264">
        <v>58</v>
      </c>
      <c r="F65" s="264">
        <f t="shared" si="10"/>
        <v>19</v>
      </c>
      <c r="G65" s="33"/>
      <c r="H65" s="27">
        <f>R65+U65+X65+AA65+AD65+AG65</f>
        <v>39</v>
      </c>
      <c r="I65" s="27">
        <f t="shared" si="11"/>
        <v>33</v>
      </c>
      <c r="J65" s="27">
        <f>S65+V65+Y65+AB65+AE65+AH65</f>
        <v>6</v>
      </c>
      <c r="K65" s="54"/>
      <c r="L65" s="316"/>
      <c r="M65" s="37"/>
      <c r="N65" s="220"/>
      <c r="O65" s="105"/>
      <c r="P65" s="37"/>
      <c r="Q65" s="317"/>
      <c r="R65" s="301"/>
      <c r="S65" s="58"/>
      <c r="T65" s="169"/>
      <c r="U65" s="165"/>
      <c r="V65" s="58"/>
      <c r="W65" s="302"/>
      <c r="X65" s="301"/>
      <c r="Y65" s="58"/>
      <c r="Z65" s="169"/>
      <c r="AA65" s="213"/>
      <c r="AB65" s="58"/>
      <c r="AC65" s="302"/>
      <c r="AD65" s="165">
        <v>39</v>
      </c>
      <c r="AE65" s="58">
        <v>6</v>
      </c>
      <c r="AF65" s="169"/>
      <c r="AG65" s="213"/>
      <c r="AH65" s="58"/>
      <c r="AI65" s="500"/>
    </row>
    <row r="66" spans="1:35" x14ac:dyDescent="0.2">
      <c r="A66" s="425" t="s">
        <v>84</v>
      </c>
      <c r="B66" s="447" t="s">
        <v>74</v>
      </c>
      <c r="C66" s="393" t="s">
        <v>271</v>
      </c>
      <c r="D66" s="32"/>
      <c r="E66" s="397"/>
      <c r="F66" s="398"/>
      <c r="G66" s="33"/>
      <c r="H66" s="400">
        <v>36</v>
      </c>
      <c r="I66" s="73"/>
      <c r="J66" s="400"/>
      <c r="K66" s="271"/>
      <c r="L66" s="312"/>
      <c r="M66" s="28"/>
      <c r="N66" s="218"/>
      <c r="O66" s="106"/>
      <c r="P66" s="28"/>
      <c r="Q66" s="313"/>
      <c r="R66" s="276"/>
      <c r="S66" s="73"/>
      <c r="T66" s="192"/>
      <c r="U66" s="101"/>
      <c r="V66" s="73"/>
      <c r="W66" s="277"/>
      <c r="X66" s="276"/>
      <c r="Y66" s="73"/>
      <c r="Z66" s="192"/>
      <c r="AA66" s="246"/>
      <c r="AB66" s="73"/>
      <c r="AC66" s="277"/>
      <c r="AD66" s="101">
        <v>36</v>
      </c>
      <c r="AE66" s="73"/>
      <c r="AF66" s="192"/>
      <c r="AG66" s="246"/>
      <c r="AH66" s="73"/>
      <c r="AI66" s="496"/>
    </row>
    <row r="67" spans="1:35" ht="26.25" thickBot="1" x14ac:dyDescent="0.25">
      <c r="A67" s="426" t="s">
        <v>85</v>
      </c>
      <c r="B67" s="448" t="s">
        <v>76</v>
      </c>
      <c r="C67" s="391" t="s">
        <v>271</v>
      </c>
      <c r="D67" s="49"/>
      <c r="E67" s="397"/>
      <c r="F67" s="399"/>
      <c r="G67" s="51"/>
      <c r="H67" s="400">
        <v>108</v>
      </c>
      <c r="I67" s="92"/>
      <c r="J67" s="400"/>
      <c r="K67" s="401"/>
      <c r="L67" s="326"/>
      <c r="M67" s="48"/>
      <c r="N67" s="223"/>
      <c r="O67" s="110"/>
      <c r="P67" s="48"/>
      <c r="Q67" s="327"/>
      <c r="R67" s="364"/>
      <c r="S67" s="92"/>
      <c r="T67" s="193"/>
      <c r="U67" s="181"/>
      <c r="V67" s="92"/>
      <c r="W67" s="365"/>
      <c r="X67" s="364"/>
      <c r="Y67" s="92"/>
      <c r="Z67" s="193"/>
      <c r="AA67" s="244"/>
      <c r="AB67" s="92"/>
      <c r="AC67" s="365"/>
      <c r="AD67" s="373">
        <v>108</v>
      </c>
      <c r="AE67" s="92"/>
      <c r="AF67" s="193"/>
      <c r="AG67" s="244"/>
      <c r="AH67" s="92"/>
      <c r="AI67" s="497"/>
    </row>
    <row r="68" spans="1:35" ht="57" thickBot="1" x14ac:dyDescent="0.25">
      <c r="A68" s="88" t="s">
        <v>86</v>
      </c>
      <c r="B68" s="89" t="s">
        <v>283</v>
      </c>
      <c r="C68" s="389" t="s">
        <v>268</v>
      </c>
      <c r="D68" s="42"/>
      <c r="E68" s="252">
        <f t="shared" si="8"/>
        <v>189</v>
      </c>
      <c r="F68" s="252">
        <f>E68-H68</f>
        <v>63</v>
      </c>
      <c r="G68" s="43"/>
      <c r="H68" s="87">
        <f>SUM(H69:H70)</f>
        <v>126</v>
      </c>
      <c r="I68" s="87">
        <f>SUM(I69:I70)</f>
        <v>52</v>
      </c>
      <c r="J68" s="87">
        <f>SUM(J69:J70)</f>
        <v>74</v>
      </c>
      <c r="K68" s="129">
        <f>SUM(K70:K70)</f>
        <v>0</v>
      </c>
      <c r="L68" s="330"/>
      <c r="M68" s="87"/>
      <c r="N68" s="226"/>
      <c r="O68" s="125"/>
      <c r="P68" s="87"/>
      <c r="Q68" s="331"/>
      <c r="R68" s="368">
        <f t="shared" ref="R68:AB68" si="22">SUM(R69:R70)</f>
        <v>0</v>
      </c>
      <c r="S68" s="96">
        <f t="shared" si="22"/>
        <v>0</v>
      </c>
      <c r="T68" s="195">
        <f t="shared" si="22"/>
        <v>0</v>
      </c>
      <c r="U68" s="247">
        <f t="shared" si="22"/>
        <v>0</v>
      </c>
      <c r="V68" s="96">
        <f t="shared" si="22"/>
        <v>0</v>
      </c>
      <c r="W68" s="369">
        <f t="shared" si="22"/>
        <v>0</v>
      </c>
      <c r="X68" s="368">
        <f t="shared" si="22"/>
        <v>0</v>
      </c>
      <c r="Y68" s="96">
        <f t="shared" si="22"/>
        <v>0</v>
      </c>
      <c r="Z68" s="195">
        <f t="shared" si="22"/>
        <v>0</v>
      </c>
      <c r="AA68" s="247">
        <f t="shared" si="22"/>
        <v>126</v>
      </c>
      <c r="AB68" s="96">
        <f t="shared" si="22"/>
        <v>74</v>
      </c>
      <c r="AC68" s="369">
        <f t="shared" ref="AC68:AI68" si="23">SUM(AC69:AC70)</f>
        <v>0</v>
      </c>
      <c r="AD68" s="368">
        <f>SUM(AD69:AD70)</f>
        <v>0</v>
      </c>
      <c r="AE68" s="96">
        <f t="shared" si="23"/>
        <v>0</v>
      </c>
      <c r="AF68" s="195">
        <f t="shared" si="23"/>
        <v>0</v>
      </c>
      <c r="AG68" s="247">
        <f>SUM(AG69:AG70)</f>
        <v>0</v>
      </c>
      <c r="AH68" s="96">
        <f t="shared" si="23"/>
        <v>0</v>
      </c>
      <c r="AI68" s="501">
        <f t="shared" si="23"/>
        <v>0</v>
      </c>
    </row>
    <row r="69" spans="1:35" ht="30.75" customHeight="1" x14ac:dyDescent="0.2">
      <c r="A69" s="424" t="s">
        <v>87</v>
      </c>
      <c r="B69" s="262" t="s">
        <v>218</v>
      </c>
      <c r="C69" s="127"/>
      <c r="D69" s="38"/>
      <c r="E69" s="266">
        <f>H69*1.5</f>
        <v>108</v>
      </c>
      <c r="F69" s="266">
        <f>E69-H69</f>
        <v>36</v>
      </c>
      <c r="G69" s="40"/>
      <c r="H69" s="39">
        <f>R69+U69+X69+AA69+AD69+AG69</f>
        <v>72</v>
      </c>
      <c r="I69" s="39">
        <f>H69-J69</f>
        <v>24</v>
      </c>
      <c r="J69" s="39">
        <f>S69+V69+Y69+AB69+AE69+AH69</f>
        <v>48</v>
      </c>
      <c r="K69" s="53"/>
      <c r="L69" s="324"/>
      <c r="M69" s="70"/>
      <c r="N69" s="227"/>
      <c r="O69" s="69"/>
      <c r="P69" s="70"/>
      <c r="Q69" s="325"/>
      <c r="R69" s="303"/>
      <c r="S69" s="59"/>
      <c r="T69" s="170"/>
      <c r="U69" s="166"/>
      <c r="V69" s="59"/>
      <c r="W69" s="304"/>
      <c r="X69" s="303"/>
      <c r="Y69" s="59"/>
      <c r="Z69" s="170"/>
      <c r="AA69" s="214">
        <v>72</v>
      </c>
      <c r="AB69" s="59">
        <v>48</v>
      </c>
      <c r="AC69" s="304"/>
      <c r="AD69" s="166"/>
      <c r="AE69" s="59"/>
      <c r="AF69" s="170"/>
      <c r="AG69" s="214"/>
      <c r="AH69" s="59"/>
      <c r="AI69" s="492"/>
    </row>
    <row r="70" spans="1:35" ht="30.75" customHeight="1" x14ac:dyDescent="0.2">
      <c r="A70" s="425" t="s">
        <v>211</v>
      </c>
      <c r="B70" s="262" t="s">
        <v>212</v>
      </c>
      <c r="C70" s="382"/>
      <c r="D70" s="32"/>
      <c r="E70" s="264">
        <f>H70*1.5</f>
        <v>81</v>
      </c>
      <c r="F70" s="264">
        <f>E70-H70</f>
        <v>27</v>
      </c>
      <c r="G70" s="33"/>
      <c r="H70" s="27">
        <f>R70+U70+X70+AA70+AD70+AG70</f>
        <v>54</v>
      </c>
      <c r="I70" s="27">
        <f>H70-J70</f>
        <v>28</v>
      </c>
      <c r="J70" s="27">
        <f>S70+V70+Y70+AB70+AE70+AH70</f>
        <v>26</v>
      </c>
      <c r="K70" s="54"/>
      <c r="L70" s="322"/>
      <c r="M70" s="34"/>
      <c r="N70" s="222"/>
      <c r="O70" s="151"/>
      <c r="P70" s="34"/>
      <c r="Q70" s="323"/>
      <c r="R70" s="356"/>
      <c r="S70" s="152"/>
      <c r="T70" s="188"/>
      <c r="U70" s="176"/>
      <c r="V70" s="152"/>
      <c r="W70" s="357"/>
      <c r="X70" s="356"/>
      <c r="Y70" s="152"/>
      <c r="Z70" s="188"/>
      <c r="AA70" s="239">
        <v>54</v>
      </c>
      <c r="AB70" s="152">
        <v>26</v>
      </c>
      <c r="AC70" s="357"/>
      <c r="AD70" s="176"/>
      <c r="AE70" s="152"/>
      <c r="AF70" s="188"/>
      <c r="AG70" s="239"/>
      <c r="AH70" s="136"/>
      <c r="AI70" s="491"/>
    </row>
    <row r="71" spans="1:35" x14ac:dyDescent="0.2">
      <c r="A71" s="425" t="s">
        <v>215</v>
      </c>
      <c r="B71" s="449" t="s">
        <v>74</v>
      </c>
      <c r="C71" s="393" t="s">
        <v>265</v>
      </c>
      <c r="D71" s="32"/>
      <c r="E71" s="397"/>
      <c r="F71" s="398"/>
      <c r="G71" s="33"/>
      <c r="H71" s="400">
        <v>36</v>
      </c>
      <c r="I71" s="73"/>
      <c r="J71" s="400"/>
      <c r="K71" s="271"/>
      <c r="L71" s="324"/>
      <c r="M71" s="70"/>
      <c r="N71" s="227"/>
      <c r="O71" s="69"/>
      <c r="P71" s="70"/>
      <c r="Q71" s="325"/>
      <c r="R71" s="276"/>
      <c r="S71" s="73"/>
      <c r="T71" s="192"/>
      <c r="U71" s="101"/>
      <c r="V71" s="73"/>
      <c r="W71" s="277"/>
      <c r="X71" s="276"/>
      <c r="Y71" s="73"/>
      <c r="Z71" s="192"/>
      <c r="AA71" s="243">
        <v>36</v>
      </c>
      <c r="AB71" s="73"/>
      <c r="AC71" s="277"/>
      <c r="AD71" s="101"/>
      <c r="AE71" s="73"/>
      <c r="AF71" s="192"/>
      <c r="AG71" s="246"/>
      <c r="AH71" s="73"/>
      <c r="AI71" s="496"/>
    </row>
    <row r="72" spans="1:35" ht="27" customHeight="1" thickBot="1" x14ac:dyDescent="0.25">
      <c r="A72" s="426" t="s">
        <v>216</v>
      </c>
      <c r="B72" s="450" t="s">
        <v>76</v>
      </c>
      <c r="C72" s="391" t="s">
        <v>265</v>
      </c>
      <c r="D72" s="379"/>
      <c r="E72" s="402"/>
      <c r="F72" s="403"/>
      <c r="G72" s="36"/>
      <c r="H72" s="404">
        <v>72</v>
      </c>
      <c r="I72" s="405"/>
      <c r="J72" s="404"/>
      <c r="K72" s="406"/>
      <c r="L72" s="332"/>
      <c r="M72" s="97"/>
      <c r="N72" s="228"/>
      <c r="O72" s="126"/>
      <c r="P72" s="97"/>
      <c r="Q72" s="333"/>
      <c r="R72" s="364"/>
      <c r="S72" s="92"/>
      <c r="T72" s="193"/>
      <c r="U72" s="181"/>
      <c r="V72" s="92"/>
      <c r="W72" s="365"/>
      <c r="X72" s="364"/>
      <c r="Y72" s="92"/>
      <c r="Z72" s="193"/>
      <c r="AA72" s="244">
        <v>72</v>
      </c>
      <c r="AB72" s="92"/>
      <c r="AC72" s="365"/>
      <c r="AD72" s="181"/>
      <c r="AE72" s="92"/>
      <c r="AF72" s="193"/>
      <c r="AG72" s="244"/>
      <c r="AH72" s="92"/>
      <c r="AI72" s="497"/>
    </row>
    <row r="73" spans="1:35" ht="18" customHeight="1" thickBot="1" x14ac:dyDescent="0.25">
      <c r="A73" s="451" t="s">
        <v>277</v>
      </c>
      <c r="B73" s="450" t="s">
        <v>278</v>
      </c>
      <c r="C73" s="393" t="s">
        <v>261</v>
      </c>
      <c r="D73" s="430"/>
      <c r="E73" s="408"/>
      <c r="F73" s="408"/>
      <c r="G73" s="43"/>
      <c r="H73" s="409"/>
      <c r="I73" s="409"/>
      <c r="J73" s="409"/>
      <c r="K73" s="410"/>
      <c r="L73" s="332"/>
      <c r="M73" s="97"/>
      <c r="N73" s="228"/>
      <c r="O73" s="126"/>
      <c r="P73" s="97"/>
      <c r="Q73" s="333"/>
      <c r="R73" s="364"/>
      <c r="S73" s="92"/>
      <c r="T73" s="193"/>
      <c r="U73" s="181"/>
      <c r="V73" s="92"/>
      <c r="W73" s="365"/>
      <c r="X73" s="364"/>
      <c r="Y73" s="92"/>
      <c r="Z73" s="193"/>
      <c r="AA73" s="244"/>
      <c r="AB73" s="92"/>
      <c r="AC73" s="365"/>
      <c r="AD73" s="181"/>
      <c r="AE73" s="92"/>
      <c r="AF73" s="193"/>
      <c r="AG73" s="244">
        <v>144</v>
      </c>
      <c r="AH73" s="92"/>
      <c r="AI73" s="497"/>
    </row>
    <row r="74" spans="1:35" ht="18.75" customHeight="1" thickBot="1" x14ac:dyDescent="0.25">
      <c r="A74" s="281" t="s">
        <v>279</v>
      </c>
      <c r="B74" s="282" t="s">
        <v>281</v>
      </c>
      <c r="C74" s="387"/>
      <c r="D74" s="283"/>
      <c r="E74" s="414"/>
      <c r="F74" s="415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 t="s">
        <v>280</v>
      </c>
      <c r="AH74" s="283"/>
      <c r="AI74" s="502"/>
    </row>
    <row r="75" spans="1:35" ht="13.5" thickBot="1" x14ac:dyDescent="0.25">
      <c r="A75" s="75"/>
      <c r="B75" s="76"/>
      <c r="C75" s="394"/>
      <c r="D75" s="46"/>
      <c r="E75" s="46"/>
      <c r="F75" s="46"/>
      <c r="G75" s="46"/>
      <c r="H75" s="46"/>
      <c r="I75" s="46"/>
      <c r="J75" s="46"/>
      <c r="K75" s="46"/>
      <c r="L75" s="431">
        <f>L9/L5</f>
        <v>36</v>
      </c>
      <c r="M75" s="46"/>
      <c r="N75" s="432"/>
      <c r="O75" s="38">
        <f>O9/O5</f>
        <v>36</v>
      </c>
      <c r="P75" s="40"/>
      <c r="Q75" s="433"/>
      <c r="R75" s="434">
        <f>R9/R5</f>
        <v>36</v>
      </c>
      <c r="S75" s="43"/>
      <c r="T75" s="435"/>
      <c r="U75" s="430">
        <f>U9/U5</f>
        <v>36</v>
      </c>
      <c r="V75" s="43"/>
      <c r="W75" s="436"/>
      <c r="X75" s="434">
        <f>X9/X5</f>
        <v>36</v>
      </c>
      <c r="Y75" s="43"/>
      <c r="Z75" s="435"/>
      <c r="AA75" s="430">
        <f>AA9/AA5</f>
        <v>36</v>
      </c>
      <c r="AB75" s="43"/>
      <c r="AC75" s="436"/>
      <c r="AD75" s="42">
        <f>AD9/AD5</f>
        <v>36</v>
      </c>
      <c r="AE75" s="43"/>
      <c r="AF75" s="435"/>
      <c r="AG75" s="430">
        <f>AG9/AG5</f>
        <v>36</v>
      </c>
      <c r="AH75" s="43"/>
      <c r="AI75" s="435"/>
    </row>
    <row r="76" spans="1:35" ht="30" customHeight="1" thickBot="1" x14ac:dyDescent="0.3">
      <c r="A76" s="772" t="s">
        <v>88</v>
      </c>
      <c r="B76" s="773"/>
      <c r="C76" s="395"/>
      <c r="D76" s="443">
        <v>4536</v>
      </c>
      <c r="E76" s="437">
        <f>E24+E30+E34</f>
        <v>4536</v>
      </c>
      <c r="F76" s="285"/>
      <c r="G76" s="442">
        <v>3024</v>
      </c>
      <c r="H76" s="437">
        <f>H24+H30+H34</f>
        <v>3024</v>
      </c>
      <c r="I76" s="286"/>
      <c r="J76" s="286"/>
      <c r="K76" s="289"/>
      <c r="L76" s="336"/>
      <c r="M76" s="287"/>
      <c r="N76" s="288"/>
      <c r="O76" s="288"/>
      <c r="P76" s="288"/>
      <c r="Q76" s="337"/>
      <c r="R76" s="372"/>
      <c r="S76" s="288"/>
      <c r="T76" s="288"/>
      <c r="U76" s="288"/>
      <c r="V76" s="288"/>
      <c r="W76" s="337"/>
      <c r="X76" s="372"/>
      <c r="Y76" s="288"/>
      <c r="Z76" s="288"/>
      <c r="AA76" s="288"/>
      <c r="AB76" s="288"/>
      <c r="AC76" s="337"/>
      <c r="AD76" s="292"/>
      <c r="AE76" s="288"/>
      <c r="AF76" s="288"/>
      <c r="AG76" s="288"/>
      <c r="AH76" s="288"/>
      <c r="AI76" s="503"/>
    </row>
    <row r="77" spans="1:35" ht="60" customHeight="1" thickTop="1" thickBot="1" x14ac:dyDescent="0.25">
      <c r="A77" s="377"/>
      <c r="B77" s="98"/>
      <c r="C77" s="57"/>
      <c r="D77" s="72"/>
      <c r="E77" s="417"/>
      <c r="F77" s="418"/>
      <c r="G77" s="72"/>
      <c r="H77" s="72"/>
      <c r="I77" s="740"/>
      <c r="J77" s="741"/>
      <c r="K77" s="742"/>
      <c r="L77" s="466"/>
      <c r="M77" s="467"/>
      <c r="N77" s="455"/>
      <c r="O77" s="456"/>
      <c r="P77" s="468"/>
      <c r="Q77" s="469" t="s">
        <v>286</v>
      </c>
      <c r="R77" s="466"/>
      <c r="S77" s="467"/>
      <c r="T77" s="455"/>
      <c r="U77" s="456"/>
      <c r="V77" s="468"/>
      <c r="W77" s="469" t="s">
        <v>286</v>
      </c>
      <c r="X77" s="466"/>
      <c r="Y77" s="467"/>
      <c r="Z77" s="455"/>
      <c r="AA77" s="456"/>
      <c r="AB77" s="468"/>
      <c r="AC77" s="469" t="s">
        <v>286</v>
      </c>
      <c r="AD77" s="466"/>
      <c r="AE77" s="467"/>
      <c r="AF77" s="455"/>
      <c r="AG77" s="456"/>
      <c r="AH77" s="468"/>
      <c r="AI77" s="438" t="s">
        <v>286</v>
      </c>
    </row>
    <row r="78" spans="1:35" ht="17.25" customHeight="1" x14ac:dyDescent="0.2">
      <c r="A78" s="782" t="s">
        <v>176</v>
      </c>
      <c r="B78" s="771"/>
      <c r="C78" s="771"/>
      <c r="D78" s="771"/>
      <c r="E78" s="771"/>
      <c r="F78" s="771"/>
      <c r="G78" s="783"/>
      <c r="H78" s="784" t="s">
        <v>6</v>
      </c>
      <c r="I78" s="787" t="s">
        <v>89</v>
      </c>
      <c r="J78" s="788"/>
      <c r="K78" s="789"/>
      <c r="L78" s="274">
        <v>612</v>
      </c>
      <c r="M78" s="74"/>
      <c r="N78" s="457"/>
      <c r="O78" s="458">
        <v>792</v>
      </c>
      <c r="P78" s="270"/>
      <c r="Q78" s="470">
        <f>SUM(L78:P78)</f>
        <v>1404</v>
      </c>
      <c r="R78" s="274">
        <v>576</v>
      </c>
      <c r="S78" s="74"/>
      <c r="T78" s="457"/>
      <c r="U78" s="458">
        <v>432</v>
      </c>
      <c r="V78" s="270"/>
      <c r="W78" s="470">
        <f>SUM(R78:V78)</f>
        <v>1008</v>
      </c>
      <c r="X78" s="274">
        <v>576</v>
      </c>
      <c r="Y78" s="74"/>
      <c r="Z78" s="457"/>
      <c r="AA78" s="458">
        <v>648</v>
      </c>
      <c r="AB78" s="270"/>
      <c r="AC78" s="470">
        <f>SUM(X78:AB78)</f>
        <v>1224</v>
      </c>
      <c r="AD78" s="274">
        <v>468</v>
      </c>
      <c r="AE78" s="74"/>
      <c r="AF78" s="457"/>
      <c r="AG78" s="458">
        <v>324</v>
      </c>
      <c r="AH78" s="270"/>
      <c r="AI78" s="392">
        <f>SUM(AD78:AH78)</f>
        <v>792</v>
      </c>
    </row>
    <row r="79" spans="1:35" ht="21" customHeight="1" x14ac:dyDescent="0.2">
      <c r="A79" s="743" t="s">
        <v>289</v>
      </c>
      <c r="B79" s="744"/>
      <c r="C79" s="744"/>
      <c r="D79" s="744"/>
      <c r="E79" s="744"/>
      <c r="F79" s="744"/>
      <c r="G79" s="745"/>
      <c r="H79" s="785"/>
      <c r="I79" s="790" t="s">
        <v>272</v>
      </c>
      <c r="J79" s="791"/>
      <c r="K79" s="792"/>
      <c r="L79" s="276"/>
      <c r="M79" s="73"/>
      <c r="N79" s="459"/>
      <c r="O79" s="460"/>
      <c r="P79" s="271"/>
      <c r="Q79" s="471">
        <f t="shared" ref="Q79:Q84" si="24">SUM(L79:P79)</f>
        <v>0</v>
      </c>
      <c r="R79" s="276"/>
      <c r="S79" s="73"/>
      <c r="T79" s="459"/>
      <c r="U79" s="460">
        <v>396</v>
      </c>
      <c r="V79" s="271"/>
      <c r="W79" s="471">
        <f t="shared" ref="W79:W84" si="25">SUM(R79:V79)</f>
        <v>396</v>
      </c>
      <c r="X79" s="276"/>
      <c r="Y79" s="73"/>
      <c r="Z79" s="459"/>
      <c r="AA79" s="460">
        <v>72</v>
      </c>
      <c r="AB79" s="271"/>
      <c r="AC79" s="471">
        <f t="shared" ref="AC79:AC84" si="26">SUM(X79:AB79)</f>
        <v>72</v>
      </c>
      <c r="AD79" s="276">
        <v>36</v>
      </c>
      <c r="AE79" s="73"/>
      <c r="AF79" s="459"/>
      <c r="AG79" s="460">
        <v>36</v>
      </c>
      <c r="AH79" s="271"/>
      <c r="AI79" s="439">
        <f t="shared" ref="AI79:AI84" si="27">SUM(AD79:AH79)</f>
        <v>72</v>
      </c>
    </row>
    <row r="80" spans="1:35" ht="27.75" customHeight="1" x14ac:dyDescent="0.2">
      <c r="A80" s="743" t="s">
        <v>90</v>
      </c>
      <c r="B80" s="744"/>
      <c r="C80" s="744"/>
      <c r="D80" s="744"/>
      <c r="E80" s="744"/>
      <c r="F80" s="744"/>
      <c r="G80" s="745"/>
      <c r="H80" s="785"/>
      <c r="I80" s="797" t="s">
        <v>273</v>
      </c>
      <c r="J80" s="741"/>
      <c r="K80" s="742"/>
      <c r="L80" s="276"/>
      <c r="M80" s="73"/>
      <c r="N80" s="459"/>
      <c r="O80" s="460"/>
      <c r="P80" s="271"/>
      <c r="Q80" s="471">
        <f t="shared" si="24"/>
        <v>0</v>
      </c>
      <c r="R80" s="276"/>
      <c r="S80" s="73"/>
      <c r="T80" s="459"/>
      <c r="U80" s="460"/>
      <c r="V80" s="271"/>
      <c r="W80" s="471">
        <f t="shared" si="25"/>
        <v>0</v>
      </c>
      <c r="X80" s="276"/>
      <c r="Y80" s="73"/>
      <c r="Z80" s="459"/>
      <c r="AA80" s="460">
        <v>144</v>
      </c>
      <c r="AB80" s="271"/>
      <c r="AC80" s="471">
        <f t="shared" si="26"/>
        <v>144</v>
      </c>
      <c r="AD80" s="276">
        <v>108</v>
      </c>
      <c r="AE80" s="73"/>
      <c r="AF80" s="459"/>
      <c r="AG80" s="460">
        <v>108</v>
      </c>
      <c r="AH80" s="271"/>
      <c r="AI80" s="439">
        <f t="shared" si="27"/>
        <v>216</v>
      </c>
    </row>
    <row r="81" spans="1:35" ht="63" customHeight="1" x14ac:dyDescent="0.2">
      <c r="A81" s="798" t="s">
        <v>291</v>
      </c>
      <c r="B81" s="799"/>
      <c r="C81" s="799"/>
      <c r="D81" s="799"/>
      <c r="E81" s="799"/>
      <c r="F81" s="799"/>
      <c r="G81" s="800"/>
      <c r="H81" s="785"/>
      <c r="I81" s="737" t="s">
        <v>274</v>
      </c>
      <c r="J81" s="738"/>
      <c r="K81" s="739"/>
      <c r="L81" s="276"/>
      <c r="M81" s="73"/>
      <c r="N81" s="459"/>
      <c r="O81" s="460"/>
      <c r="P81" s="271"/>
      <c r="Q81" s="471">
        <f t="shared" si="24"/>
        <v>0</v>
      </c>
      <c r="R81" s="276"/>
      <c r="S81" s="73"/>
      <c r="T81" s="459"/>
      <c r="U81" s="460"/>
      <c r="V81" s="271"/>
      <c r="W81" s="471">
        <f t="shared" si="25"/>
        <v>0</v>
      </c>
      <c r="X81" s="276"/>
      <c r="Y81" s="73"/>
      <c r="Z81" s="459"/>
      <c r="AA81" s="460"/>
      <c r="AB81" s="271"/>
      <c r="AC81" s="471">
        <f t="shared" si="26"/>
        <v>0</v>
      </c>
      <c r="AD81" s="276"/>
      <c r="AE81" s="73"/>
      <c r="AF81" s="459"/>
      <c r="AG81" s="460">
        <v>144</v>
      </c>
      <c r="AH81" s="271"/>
      <c r="AI81" s="439">
        <f t="shared" si="27"/>
        <v>144</v>
      </c>
    </row>
    <row r="82" spans="1:35" x14ac:dyDescent="0.2">
      <c r="A82" s="377"/>
      <c r="B82" s="98"/>
      <c r="C82" s="57"/>
      <c r="D82" s="72"/>
      <c r="E82" s="417"/>
      <c r="F82" s="418"/>
      <c r="G82" s="102"/>
      <c r="H82" s="785"/>
      <c r="I82" s="740" t="s">
        <v>91</v>
      </c>
      <c r="J82" s="741"/>
      <c r="K82" s="742"/>
      <c r="L82" s="278">
        <v>0</v>
      </c>
      <c r="M82" s="33"/>
      <c r="N82" s="461"/>
      <c r="O82" s="462">
        <v>3</v>
      </c>
      <c r="P82" s="272"/>
      <c r="Q82" s="472">
        <f t="shared" si="24"/>
        <v>3</v>
      </c>
      <c r="R82" s="278">
        <v>2</v>
      </c>
      <c r="S82" s="33"/>
      <c r="T82" s="461"/>
      <c r="U82" s="462">
        <v>2</v>
      </c>
      <c r="V82" s="272"/>
      <c r="W82" s="472">
        <f t="shared" si="25"/>
        <v>4</v>
      </c>
      <c r="X82" s="278">
        <v>2</v>
      </c>
      <c r="Y82" s="33"/>
      <c r="Z82" s="461"/>
      <c r="AA82" s="462">
        <v>3</v>
      </c>
      <c r="AB82" s="272"/>
      <c r="AC82" s="472">
        <f t="shared" si="26"/>
        <v>5</v>
      </c>
      <c r="AD82" s="278">
        <v>1</v>
      </c>
      <c r="AE82" s="33"/>
      <c r="AF82" s="461"/>
      <c r="AG82" s="462">
        <v>3</v>
      </c>
      <c r="AH82" s="272"/>
      <c r="AI82" s="440">
        <f t="shared" si="27"/>
        <v>4</v>
      </c>
    </row>
    <row r="83" spans="1:35" x14ac:dyDescent="0.2">
      <c r="A83" s="793" t="s">
        <v>92</v>
      </c>
      <c r="B83" s="794"/>
      <c r="C83" s="794"/>
      <c r="D83" s="794"/>
      <c r="E83" s="794"/>
      <c r="F83" s="794"/>
      <c r="G83" s="795"/>
      <c r="H83" s="785"/>
      <c r="I83" s="796" t="s">
        <v>93</v>
      </c>
      <c r="J83" s="791"/>
      <c r="K83" s="792"/>
      <c r="L83" s="278">
        <v>0</v>
      </c>
      <c r="M83" s="33"/>
      <c r="N83" s="461"/>
      <c r="O83" s="462">
        <v>8</v>
      </c>
      <c r="P83" s="272"/>
      <c r="Q83" s="472">
        <f t="shared" si="24"/>
        <v>8</v>
      </c>
      <c r="R83" s="278">
        <v>2</v>
      </c>
      <c r="S83" s="33"/>
      <c r="T83" s="461"/>
      <c r="U83" s="462">
        <v>3</v>
      </c>
      <c r="V83" s="272"/>
      <c r="W83" s="472">
        <f t="shared" si="25"/>
        <v>5</v>
      </c>
      <c r="X83" s="278">
        <v>3</v>
      </c>
      <c r="Y83" s="33"/>
      <c r="Z83" s="461"/>
      <c r="AA83" s="462">
        <v>7</v>
      </c>
      <c r="AB83" s="272"/>
      <c r="AC83" s="472">
        <f t="shared" si="26"/>
        <v>10</v>
      </c>
      <c r="AD83" s="278">
        <v>2</v>
      </c>
      <c r="AE83" s="33"/>
      <c r="AF83" s="461"/>
      <c r="AG83" s="462">
        <v>6</v>
      </c>
      <c r="AH83" s="272"/>
      <c r="AI83" s="440">
        <f t="shared" si="27"/>
        <v>8</v>
      </c>
    </row>
    <row r="84" spans="1:35" ht="13.5" thickBot="1" x14ac:dyDescent="0.25">
      <c r="A84" s="776" t="s">
        <v>288</v>
      </c>
      <c r="B84" s="777"/>
      <c r="C84" s="777"/>
      <c r="D84" s="777"/>
      <c r="E84" s="777"/>
      <c r="F84" s="777"/>
      <c r="G84" s="778"/>
      <c r="H84" s="786"/>
      <c r="I84" s="779" t="s">
        <v>95</v>
      </c>
      <c r="J84" s="780"/>
      <c r="K84" s="781"/>
      <c r="L84" s="279">
        <v>0</v>
      </c>
      <c r="M84" s="51"/>
      <c r="N84" s="463"/>
      <c r="O84" s="464">
        <v>0</v>
      </c>
      <c r="P84" s="273"/>
      <c r="Q84" s="473">
        <f t="shared" si="24"/>
        <v>0</v>
      </c>
      <c r="R84" s="279">
        <v>0</v>
      </c>
      <c r="S84" s="51"/>
      <c r="T84" s="463"/>
      <c r="U84" s="464">
        <v>0</v>
      </c>
      <c r="V84" s="273"/>
      <c r="W84" s="473">
        <f t="shared" si="25"/>
        <v>0</v>
      </c>
      <c r="X84" s="279">
        <v>0</v>
      </c>
      <c r="Y84" s="51"/>
      <c r="Z84" s="463"/>
      <c r="AA84" s="464">
        <v>0</v>
      </c>
      <c r="AB84" s="273"/>
      <c r="AC84" s="473">
        <f t="shared" si="26"/>
        <v>0</v>
      </c>
      <c r="AD84" s="49">
        <v>0</v>
      </c>
      <c r="AE84" s="51"/>
      <c r="AF84" s="463"/>
      <c r="AG84" s="464">
        <v>0</v>
      </c>
      <c r="AH84" s="273"/>
      <c r="AI84" s="441">
        <f t="shared" si="27"/>
        <v>0</v>
      </c>
    </row>
    <row r="85" spans="1:35" ht="53.25" customHeight="1" x14ac:dyDescent="0.2">
      <c r="A85" s="771"/>
      <c r="B85" s="771"/>
      <c r="C85" s="771"/>
      <c r="D85" s="771"/>
      <c r="E85" s="771"/>
      <c r="F85" s="771"/>
      <c r="G85" s="771"/>
      <c r="H85" s="72"/>
      <c r="I85" s="72"/>
      <c r="J85" s="72"/>
      <c r="K85" s="72"/>
      <c r="L85" s="72"/>
      <c r="M85" s="72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x14ac:dyDescent="0.2">
      <c r="A86" s="98"/>
      <c r="B86" s="98"/>
      <c r="C86" s="57"/>
      <c r="D86" s="72"/>
      <c r="E86" s="417"/>
      <c r="F86" s="418"/>
      <c r="G86" s="72"/>
      <c r="H86" s="72"/>
      <c r="I86" s="72"/>
      <c r="J86" s="72"/>
      <c r="K86" s="72"/>
      <c r="L86" s="72"/>
      <c r="M86" s="72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x14ac:dyDescent="0.2">
      <c r="A87" s="98"/>
      <c r="B87" s="98"/>
      <c r="C87" s="57"/>
      <c r="D87" s="72"/>
      <c r="E87" s="417"/>
      <c r="F87" s="418"/>
      <c r="G87" s="72"/>
      <c r="H87" s="72"/>
      <c r="I87" s="72"/>
      <c r="J87" s="72"/>
      <c r="K87" s="72"/>
      <c r="L87" s="72"/>
      <c r="M87" s="72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x14ac:dyDescent="0.2">
      <c r="A88" s="98"/>
      <c r="B88" s="98"/>
      <c r="C88" s="57"/>
      <c r="D88" s="72"/>
      <c r="E88" s="417"/>
      <c r="F88" s="418"/>
      <c r="G88" s="72"/>
      <c r="H88" s="72"/>
      <c r="I88" s="72"/>
      <c r="J88" s="72"/>
      <c r="K88" s="72"/>
      <c r="L88" s="72"/>
      <c r="M88" s="72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x14ac:dyDescent="0.2">
      <c r="A89" s="98"/>
      <c r="B89" s="98"/>
      <c r="C89" s="57"/>
      <c r="D89" s="72"/>
      <c r="E89" s="417"/>
      <c r="F89" s="418"/>
      <c r="G89" s="72"/>
      <c r="H89" s="72"/>
      <c r="I89" s="72"/>
      <c r="J89" s="72"/>
      <c r="K89" s="72"/>
      <c r="L89" s="72"/>
      <c r="M89" s="72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x14ac:dyDescent="0.2">
      <c r="A90" s="98"/>
      <c r="B90" s="98"/>
      <c r="C90" s="57"/>
      <c r="D90" s="72"/>
      <c r="E90" s="417"/>
      <c r="F90" s="418"/>
      <c r="G90" s="72"/>
      <c r="H90" s="72"/>
      <c r="I90" s="72"/>
      <c r="J90" s="72"/>
      <c r="K90" s="72"/>
      <c r="L90" s="72"/>
      <c r="M90" s="72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x14ac:dyDescent="0.2">
      <c r="A91" s="98"/>
      <c r="B91" s="98"/>
      <c r="C91" s="57"/>
      <c r="D91" s="72"/>
      <c r="E91" s="417"/>
      <c r="F91" s="418"/>
      <c r="G91" s="72"/>
      <c r="H91" s="72"/>
      <c r="I91" s="72"/>
      <c r="J91" s="72"/>
      <c r="K91" s="72"/>
      <c r="L91" s="72"/>
      <c r="M91" s="72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x14ac:dyDescent="0.2">
      <c r="A92" s="98"/>
      <c r="B92" s="98"/>
      <c r="C92" s="57"/>
      <c r="D92" s="72"/>
      <c r="E92" s="417"/>
      <c r="F92" s="418"/>
      <c r="G92" s="72"/>
      <c r="H92" s="72"/>
      <c r="I92" s="72"/>
      <c r="J92" s="72"/>
      <c r="K92" s="72"/>
      <c r="L92" s="72"/>
      <c r="M92" s="72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x14ac:dyDescent="0.2">
      <c r="A93" s="98"/>
      <c r="B93" s="98"/>
      <c r="C93" s="57"/>
      <c r="D93" s="72"/>
      <c r="E93" s="417"/>
      <c r="F93" s="418"/>
      <c r="G93" s="72"/>
      <c r="H93" s="72"/>
      <c r="I93" s="72"/>
      <c r="J93" s="72"/>
      <c r="K93" s="72"/>
      <c r="L93" s="72"/>
      <c r="M93" s="72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x14ac:dyDescent="0.2">
      <c r="A94" s="98"/>
      <c r="B94" s="98"/>
      <c r="C94" s="57"/>
      <c r="D94" s="72"/>
      <c r="E94" s="417"/>
      <c r="F94" s="418"/>
      <c r="G94" s="72"/>
      <c r="H94" s="72"/>
      <c r="I94" s="72"/>
      <c r="J94" s="72"/>
      <c r="K94" s="72"/>
      <c r="L94" s="72"/>
      <c r="M94" s="72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x14ac:dyDescent="0.2">
      <c r="A95" s="98"/>
      <c r="B95" s="98"/>
      <c r="C95" s="57"/>
      <c r="D95" s="72"/>
      <c r="E95" s="417"/>
      <c r="F95" s="417"/>
      <c r="G95" s="72"/>
      <c r="H95" s="72"/>
      <c r="I95" s="72"/>
      <c r="J95" s="72"/>
      <c r="K95" s="72"/>
      <c r="L95" s="72"/>
      <c r="M95" s="72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x14ac:dyDescent="0.2">
      <c r="A96" s="98"/>
      <c r="B96" s="98"/>
      <c r="C96" s="57"/>
      <c r="D96" s="72"/>
      <c r="E96" s="417"/>
      <c r="F96" s="417"/>
      <c r="G96" s="72"/>
      <c r="H96" s="72"/>
      <c r="I96" s="72"/>
      <c r="J96" s="72"/>
      <c r="K96" s="72"/>
      <c r="L96" s="72"/>
      <c r="M96" s="72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x14ac:dyDescent="0.2">
      <c r="A97" s="98"/>
      <c r="B97" s="98"/>
      <c r="C97" s="57"/>
      <c r="D97" s="72"/>
      <c r="E97" s="417"/>
      <c r="F97" s="417"/>
      <c r="G97" s="72"/>
      <c r="H97" s="72"/>
      <c r="I97" s="72"/>
      <c r="J97" s="72"/>
      <c r="K97" s="72"/>
      <c r="L97" s="72"/>
      <c r="M97" s="72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x14ac:dyDescent="0.2">
      <c r="D98" s="71"/>
      <c r="E98" s="419"/>
      <c r="F98" s="419"/>
      <c r="G98" s="71"/>
      <c r="H98" s="71"/>
      <c r="I98" s="71"/>
      <c r="J98" s="71"/>
      <c r="K98" s="71"/>
      <c r="L98" s="71"/>
      <c r="M98" s="71"/>
    </row>
    <row r="99" spans="1:35" x14ac:dyDescent="0.2">
      <c r="D99" s="71"/>
      <c r="E99" s="419"/>
      <c r="F99" s="419"/>
      <c r="G99" s="71"/>
      <c r="H99" s="71"/>
      <c r="I99" s="71"/>
      <c r="J99" s="71"/>
      <c r="K99" s="71"/>
      <c r="L99" s="71"/>
      <c r="M99" s="71"/>
    </row>
    <row r="100" spans="1:35" x14ac:dyDescent="0.2">
      <c r="D100" s="71"/>
      <c r="E100" s="419"/>
      <c r="F100" s="419"/>
      <c r="G100" s="71"/>
      <c r="H100" s="71"/>
      <c r="I100" s="71"/>
      <c r="J100" s="71"/>
      <c r="K100" s="71"/>
      <c r="L100" s="71"/>
      <c r="M100" s="71"/>
    </row>
    <row r="101" spans="1:35" x14ac:dyDescent="0.2">
      <c r="D101" s="71"/>
      <c r="E101" s="419"/>
      <c r="F101" s="419"/>
      <c r="G101" s="71"/>
      <c r="H101" s="71"/>
      <c r="I101" s="71"/>
      <c r="J101" s="71"/>
      <c r="K101" s="71"/>
      <c r="L101" s="71"/>
      <c r="M101" s="71"/>
    </row>
    <row r="102" spans="1:35" x14ac:dyDescent="0.2">
      <c r="D102" s="71"/>
      <c r="E102" s="419"/>
      <c r="F102" s="419"/>
      <c r="G102" s="71"/>
      <c r="H102" s="71"/>
      <c r="I102" s="71"/>
      <c r="J102" s="71"/>
      <c r="K102" s="71"/>
      <c r="L102" s="71"/>
      <c r="M102" s="71"/>
    </row>
    <row r="103" spans="1:35" x14ac:dyDescent="0.2">
      <c r="D103" s="71"/>
      <c r="E103" s="419"/>
      <c r="F103" s="419"/>
      <c r="G103" s="71"/>
      <c r="H103" s="71"/>
      <c r="I103" s="71"/>
      <c r="J103" s="71"/>
      <c r="K103" s="71"/>
      <c r="L103" s="71"/>
      <c r="M103" s="71"/>
    </row>
    <row r="104" spans="1:35" x14ac:dyDescent="0.2">
      <c r="D104" s="71"/>
      <c r="E104" s="419"/>
      <c r="F104" s="419"/>
      <c r="G104" s="71"/>
      <c r="H104" s="71"/>
      <c r="I104" s="71"/>
      <c r="J104" s="71"/>
      <c r="K104" s="71"/>
      <c r="L104" s="71"/>
      <c r="M104" s="71"/>
    </row>
    <row r="105" spans="1:35" x14ac:dyDescent="0.2">
      <c r="D105" s="71"/>
      <c r="E105" s="419"/>
      <c r="F105" s="419"/>
      <c r="G105" s="71"/>
      <c r="H105" s="71"/>
      <c r="I105" s="71"/>
      <c r="J105" s="71"/>
      <c r="K105" s="71"/>
      <c r="L105" s="71"/>
      <c r="M105" s="71"/>
    </row>
    <row r="106" spans="1:35" x14ac:dyDescent="0.2">
      <c r="D106" s="71"/>
      <c r="E106" s="419"/>
      <c r="F106" s="419"/>
      <c r="G106" s="71"/>
      <c r="H106" s="71"/>
      <c r="I106" s="71"/>
      <c r="J106" s="71"/>
      <c r="K106" s="71"/>
      <c r="L106" s="71"/>
      <c r="M106" s="71"/>
    </row>
    <row r="107" spans="1:35" x14ac:dyDescent="0.2">
      <c r="D107" s="71"/>
      <c r="E107" s="419"/>
      <c r="F107" s="419"/>
      <c r="G107" s="71"/>
      <c r="H107" s="71"/>
      <c r="I107" s="71"/>
      <c r="J107" s="71"/>
      <c r="K107" s="71"/>
      <c r="L107" s="71"/>
      <c r="M107" s="71"/>
    </row>
  </sheetData>
  <mergeCells count="66">
    <mergeCell ref="I77:K77"/>
    <mergeCell ref="A85:G85"/>
    <mergeCell ref="A76:B76"/>
    <mergeCell ref="U6:U7"/>
    <mergeCell ref="G3:H6"/>
    <mergeCell ref="A84:G84"/>
    <mergeCell ref="I84:K84"/>
    <mergeCell ref="A78:G78"/>
    <mergeCell ref="H78:H84"/>
    <mergeCell ref="I78:K78"/>
    <mergeCell ref="A79:G79"/>
    <mergeCell ref="I79:K79"/>
    <mergeCell ref="A83:G83"/>
    <mergeCell ref="I83:K83"/>
    <mergeCell ref="I80:K80"/>
    <mergeCell ref="A81:G81"/>
    <mergeCell ref="B1:C1"/>
    <mergeCell ref="U5:V5"/>
    <mergeCell ref="S6:T6"/>
    <mergeCell ref="R6:R7"/>
    <mergeCell ref="I4:I6"/>
    <mergeCell ref="I3:K3"/>
    <mergeCell ref="L6:L7"/>
    <mergeCell ref="M6:N6"/>
    <mergeCell ref="O6:O7"/>
    <mergeCell ref="J4:J6"/>
    <mergeCell ref="V6:W6"/>
    <mergeCell ref="L3:Q3"/>
    <mergeCell ref="K4:K6"/>
    <mergeCell ref="F2:F7"/>
    <mergeCell ref="G2:K2"/>
    <mergeCell ref="R4:T4"/>
    <mergeCell ref="I81:K81"/>
    <mergeCell ref="I82:K82"/>
    <mergeCell ref="A80:G80"/>
    <mergeCell ref="AD3:AI3"/>
    <mergeCell ref="AD4:AF4"/>
    <mergeCell ref="AG4:AI4"/>
    <mergeCell ref="AA4:AC4"/>
    <mergeCell ref="X3:AC3"/>
    <mergeCell ref="X4:Z4"/>
    <mergeCell ref="AH6:AI6"/>
    <mergeCell ref="AD5:AE5"/>
    <mergeCell ref="AG5:AH5"/>
    <mergeCell ref="AA6:AA7"/>
    <mergeCell ref="X6:X7"/>
    <mergeCell ref="AD6:AD7"/>
    <mergeCell ref="AE6:AF6"/>
    <mergeCell ref="AG6:AG7"/>
    <mergeCell ref="Y6:Z6"/>
    <mergeCell ref="AB6:AC6"/>
    <mergeCell ref="X5:Y5"/>
    <mergeCell ref="AA5:AB5"/>
    <mergeCell ref="U4:W4"/>
    <mergeCell ref="R3:W3"/>
    <mergeCell ref="O5:P5"/>
    <mergeCell ref="P6:Q6"/>
    <mergeCell ref="O4:Q4"/>
    <mergeCell ref="L4:N4"/>
    <mergeCell ref="L5:M5"/>
    <mergeCell ref="R5:S5"/>
    <mergeCell ref="A2:A7"/>
    <mergeCell ref="B2:B7"/>
    <mergeCell ref="C2:C3"/>
    <mergeCell ref="D2:E6"/>
    <mergeCell ref="C4:C7"/>
  </mergeCells>
  <phoneticPr fontId="0" type="noConversion"/>
  <pageMargins left="0.28999999999999998" right="0.19" top="0.6692913385826772" bottom="0.55118110236220474" header="0.19685039370078741" footer="0.31496062992125984"/>
  <pageSetup paperSize="9" scale="42" orientation="portrait" r:id="rId1"/>
  <headerFooter alignWithMargins="0"/>
  <rowBreaks count="1" manualBreakCount="1">
    <brk id="7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19" zoomScale="80" zoomScaleNormal="75" zoomScaleSheetLayoutView="80" workbookViewId="0">
      <selection activeCell="A43" sqref="A1:XFD43"/>
    </sheetView>
  </sheetViews>
  <sheetFormatPr defaultRowHeight="12.75" x14ac:dyDescent="0.2"/>
  <cols>
    <col min="2" max="53" width="3.28515625" customWidth="1"/>
    <col min="54" max="54" width="7.140625" customWidth="1"/>
    <col min="55" max="55" width="5.5703125" customWidth="1"/>
    <col min="56" max="56" width="6.42578125" customWidth="1"/>
    <col min="57" max="57" width="5.42578125" customWidth="1"/>
    <col min="58" max="58" width="6.140625" customWidth="1"/>
    <col min="59" max="59" width="5" customWidth="1"/>
    <col min="60" max="60" width="7" customWidth="1"/>
    <col min="61" max="61" width="6.28515625" customWidth="1"/>
    <col min="62" max="62" width="5.7109375" customWidth="1"/>
    <col min="63" max="63" width="6.28515625" customWidth="1"/>
    <col min="64" max="64" width="6" customWidth="1"/>
    <col min="65" max="65" width="6.28515625" customWidth="1"/>
  </cols>
  <sheetData/>
  <pageMargins left="0.42" right="0" top="0.39370078740157483" bottom="0" header="0.51181102362204722" footer="0.51181102362204722"/>
  <pageSetup paperSize="9" scale="8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8"/>
  <sheetViews>
    <sheetView tabSelected="1" view="pageBreakPreview" topLeftCell="A22" workbookViewId="0">
      <pane xSplit="3" topLeftCell="I1" activePane="topRight" state="frozen"/>
      <selection activeCell="A31" sqref="A31"/>
      <selection pane="topRight" activeCell="C29" sqref="C29"/>
    </sheetView>
  </sheetViews>
  <sheetFormatPr defaultRowHeight="12.75" x14ac:dyDescent="0.2"/>
  <cols>
    <col min="1" max="1" width="10.140625" style="5" customWidth="1"/>
    <col min="2" max="2" width="28.28515625" style="5" customWidth="1"/>
    <col min="3" max="3" width="20.7109375" customWidth="1"/>
    <col min="4" max="4" width="5.85546875" customWidth="1"/>
    <col min="5" max="5" width="7" style="420" customWidth="1"/>
    <col min="6" max="6" width="7.42578125" style="420" customWidth="1"/>
    <col min="7" max="8" width="6.140625" customWidth="1"/>
    <col min="9" max="10" width="7" customWidth="1"/>
    <col min="11" max="11" width="6.28515625" customWidth="1"/>
    <col min="12" max="35" width="5.5703125" customWidth="1"/>
  </cols>
  <sheetData>
    <row r="1" spans="1:35" ht="18.75" customHeight="1" thickBot="1" x14ac:dyDescent="0.3">
      <c r="A1" s="249"/>
      <c r="B1" s="757" t="s">
        <v>242</v>
      </c>
      <c r="C1" s="757"/>
      <c r="D1" s="249"/>
      <c r="E1" s="411"/>
      <c r="F1" s="411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</row>
    <row r="2" spans="1:35" ht="12.75" customHeight="1" x14ac:dyDescent="0.2">
      <c r="A2" s="709" t="s">
        <v>0</v>
      </c>
      <c r="B2" s="712" t="s">
        <v>1</v>
      </c>
      <c r="C2" s="715" t="s">
        <v>2</v>
      </c>
      <c r="D2" s="717" t="s">
        <v>3</v>
      </c>
      <c r="E2" s="718"/>
      <c r="F2" s="765" t="s">
        <v>4</v>
      </c>
      <c r="G2" s="768" t="s">
        <v>5</v>
      </c>
      <c r="H2" s="769"/>
      <c r="I2" s="769"/>
      <c r="J2" s="769"/>
      <c r="K2" s="77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07"/>
      <c r="AD2" s="107"/>
      <c r="AE2" s="6"/>
      <c r="AF2" s="6"/>
      <c r="AG2" s="6"/>
      <c r="AH2" s="6"/>
      <c r="AI2" s="6"/>
    </row>
    <row r="3" spans="1:35" x14ac:dyDescent="0.2">
      <c r="A3" s="710"/>
      <c r="B3" s="713"/>
      <c r="C3" s="716"/>
      <c r="D3" s="719"/>
      <c r="E3" s="720"/>
      <c r="F3" s="766"/>
      <c r="G3" s="762" t="s">
        <v>6</v>
      </c>
      <c r="H3" s="774"/>
      <c r="I3" s="750"/>
      <c r="J3" s="750"/>
      <c r="K3" s="761"/>
      <c r="L3" s="727" t="s">
        <v>7</v>
      </c>
      <c r="M3" s="728"/>
      <c r="N3" s="728"/>
      <c r="O3" s="728"/>
      <c r="P3" s="728"/>
      <c r="Q3" s="729"/>
      <c r="R3" s="727" t="s">
        <v>8</v>
      </c>
      <c r="S3" s="728"/>
      <c r="T3" s="728"/>
      <c r="U3" s="728"/>
      <c r="V3" s="728"/>
      <c r="W3" s="729"/>
      <c r="X3" s="727" t="s">
        <v>9</v>
      </c>
      <c r="Y3" s="750"/>
      <c r="Z3" s="750"/>
      <c r="AA3" s="750"/>
      <c r="AB3" s="750"/>
      <c r="AC3" s="751"/>
      <c r="AD3" s="746" t="s">
        <v>96</v>
      </c>
      <c r="AE3" s="728"/>
      <c r="AF3" s="728"/>
      <c r="AG3" s="728"/>
      <c r="AH3" s="728"/>
      <c r="AI3" s="729"/>
    </row>
    <row r="4" spans="1:35" ht="12.75" customHeight="1" x14ac:dyDescent="0.2">
      <c r="A4" s="710"/>
      <c r="B4" s="713"/>
      <c r="C4" s="723" t="s">
        <v>10</v>
      </c>
      <c r="D4" s="719"/>
      <c r="E4" s="720"/>
      <c r="F4" s="766"/>
      <c r="G4" s="763"/>
      <c r="H4" s="775"/>
      <c r="I4" s="758" t="s">
        <v>11</v>
      </c>
      <c r="J4" s="758" t="s">
        <v>12</v>
      </c>
      <c r="K4" s="762" t="s">
        <v>13</v>
      </c>
      <c r="L4" s="705" t="s">
        <v>14</v>
      </c>
      <c r="M4" s="706"/>
      <c r="N4" s="706"/>
      <c r="O4" s="706" t="s">
        <v>15</v>
      </c>
      <c r="P4" s="706"/>
      <c r="Q4" s="726"/>
      <c r="R4" s="705" t="s">
        <v>16</v>
      </c>
      <c r="S4" s="706"/>
      <c r="T4" s="706"/>
      <c r="U4" s="706" t="s">
        <v>17</v>
      </c>
      <c r="V4" s="706"/>
      <c r="W4" s="726"/>
      <c r="X4" s="705" t="s">
        <v>18</v>
      </c>
      <c r="Y4" s="706"/>
      <c r="Z4" s="706"/>
      <c r="AA4" s="706" t="s">
        <v>19</v>
      </c>
      <c r="AB4" s="706"/>
      <c r="AC4" s="726"/>
      <c r="AD4" s="748" t="s">
        <v>250</v>
      </c>
      <c r="AE4" s="706"/>
      <c r="AF4" s="706"/>
      <c r="AG4" s="706" t="s">
        <v>251</v>
      </c>
      <c r="AH4" s="706"/>
      <c r="AI4" s="726"/>
    </row>
    <row r="5" spans="1:35" ht="23.25" customHeight="1" x14ac:dyDescent="0.2">
      <c r="A5" s="710"/>
      <c r="B5" s="713"/>
      <c r="C5" s="724"/>
      <c r="D5" s="719"/>
      <c r="E5" s="720"/>
      <c r="F5" s="766"/>
      <c r="G5" s="763"/>
      <c r="H5" s="775"/>
      <c r="I5" s="759"/>
      <c r="J5" s="759"/>
      <c r="K5" s="763"/>
      <c r="L5" s="707">
        <v>17</v>
      </c>
      <c r="M5" s="708"/>
      <c r="N5" s="1" t="s">
        <v>20</v>
      </c>
      <c r="O5" s="730">
        <v>22</v>
      </c>
      <c r="P5" s="708"/>
      <c r="Q5" s="293" t="s">
        <v>20</v>
      </c>
      <c r="R5" s="707">
        <v>16</v>
      </c>
      <c r="S5" s="708"/>
      <c r="T5" s="1" t="s">
        <v>20</v>
      </c>
      <c r="U5" s="730">
        <v>12</v>
      </c>
      <c r="V5" s="708"/>
      <c r="W5" s="293" t="s">
        <v>20</v>
      </c>
      <c r="X5" s="707">
        <v>16</v>
      </c>
      <c r="Y5" s="708"/>
      <c r="Z5" s="1" t="s">
        <v>20</v>
      </c>
      <c r="AA5" s="735">
        <v>18</v>
      </c>
      <c r="AB5" s="736"/>
      <c r="AC5" s="293" t="s">
        <v>20</v>
      </c>
      <c r="AD5" s="708">
        <v>13</v>
      </c>
      <c r="AE5" s="708"/>
      <c r="AF5" s="1" t="s">
        <v>20</v>
      </c>
      <c r="AG5" s="730">
        <v>9</v>
      </c>
      <c r="AH5" s="708"/>
      <c r="AI5" s="293" t="s">
        <v>20</v>
      </c>
    </row>
    <row r="6" spans="1:35" ht="21.75" customHeight="1" x14ac:dyDescent="0.2">
      <c r="A6" s="710"/>
      <c r="B6" s="713"/>
      <c r="C6" s="724"/>
      <c r="D6" s="721"/>
      <c r="E6" s="722"/>
      <c r="F6" s="766"/>
      <c r="G6" s="763"/>
      <c r="H6" s="775"/>
      <c r="I6" s="760"/>
      <c r="J6" s="760"/>
      <c r="K6" s="764"/>
      <c r="L6" s="753" t="s">
        <v>6</v>
      </c>
      <c r="M6" s="731" t="s">
        <v>21</v>
      </c>
      <c r="N6" s="731"/>
      <c r="O6" s="733" t="s">
        <v>6</v>
      </c>
      <c r="P6" s="731" t="s">
        <v>21</v>
      </c>
      <c r="Q6" s="732"/>
      <c r="R6" s="753" t="s">
        <v>6</v>
      </c>
      <c r="S6" s="731" t="s">
        <v>21</v>
      </c>
      <c r="T6" s="731"/>
      <c r="U6" s="733" t="s">
        <v>6</v>
      </c>
      <c r="V6" s="731" t="s">
        <v>21</v>
      </c>
      <c r="W6" s="732"/>
      <c r="X6" s="753" t="s">
        <v>6</v>
      </c>
      <c r="Y6" s="731" t="s">
        <v>21</v>
      </c>
      <c r="Z6" s="731"/>
      <c r="AA6" s="733" t="s">
        <v>6</v>
      </c>
      <c r="AB6" s="731" t="s">
        <v>21</v>
      </c>
      <c r="AC6" s="732"/>
      <c r="AD6" s="755" t="s">
        <v>6</v>
      </c>
      <c r="AE6" s="731" t="s">
        <v>21</v>
      </c>
      <c r="AF6" s="731"/>
      <c r="AG6" s="733" t="s">
        <v>6</v>
      </c>
      <c r="AH6" s="731" t="s">
        <v>21</v>
      </c>
      <c r="AI6" s="732"/>
    </row>
    <row r="7" spans="1:35" ht="75.75" thickBot="1" x14ac:dyDescent="0.25">
      <c r="A7" s="711"/>
      <c r="B7" s="714"/>
      <c r="C7" s="725"/>
      <c r="D7" s="2" t="s">
        <v>22</v>
      </c>
      <c r="E7" s="2" t="s">
        <v>23</v>
      </c>
      <c r="F7" s="767"/>
      <c r="G7" s="2" t="s">
        <v>22</v>
      </c>
      <c r="H7" s="2" t="s">
        <v>23</v>
      </c>
      <c r="I7" s="2" t="s">
        <v>23</v>
      </c>
      <c r="J7" s="2" t="s">
        <v>23</v>
      </c>
      <c r="K7" s="52" t="s">
        <v>23</v>
      </c>
      <c r="L7" s="754"/>
      <c r="M7" s="3" t="s">
        <v>24</v>
      </c>
      <c r="N7" s="3" t="s">
        <v>25</v>
      </c>
      <c r="O7" s="734"/>
      <c r="P7" s="3" t="s">
        <v>24</v>
      </c>
      <c r="Q7" s="294" t="s">
        <v>25</v>
      </c>
      <c r="R7" s="754"/>
      <c r="S7" s="3" t="s">
        <v>24</v>
      </c>
      <c r="T7" s="3" t="s">
        <v>25</v>
      </c>
      <c r="U7" s="734"/>
      <c r="V7" s="3" t="s">
        <v>24</v>
      </c>
      <c r="W7" s="294" t="s">
        <v>25</v>
      </c>
      <c r="X7" s="754"/>
      <c r="Y7" s="3" t="s">
        <v>24</v>
      </c>
      <c r="Z7" s="3" t="s">
        <v>25</v>
      </c>
      <c r="AA7" s="734"/>
      <c r="AB7" s="3" t="s">
        <v>24</v>
      </c>
      <c r="AC7" s="294" t="s">
        <v>25</v>
      </c>
      <c r="AD7" s="756"/>
      <c r="AE7" s="3" t="s">
        <v>24</v>
      </c>
      <c r="AF7" s="3" t="s">
        <v>25</v>
      </c>
      <c r="AG7" s="734"/>
      <c r="AH7" s="3" t="s">
        <v>24</v>
      </c>
      <c r="AI7" s="294" t="s">
        <v>25</v>
      </c>
    </row>
    <row r="8" spans="1:35" ht="13.5" thickBot="1" x14ac:dyDescent="0.25">
      <c r="A8" s="4">
        <v>1</v>
      </c>
      <c r="B8" s="29">
        <v>2</v>
      </c>
      <c r="C8" s="31">
        <v>3</v>
      </c>
      <c r="D8" s="30">
        <v>4</v>
      </c>
      <c r="E8" s="23">
        <v>8</v>
      </c>
      <c r="F8" s="23">
        <v>9</v>
      </c>
      <c r="G8" s="23">
        <v>10</v>
      </c>
      <c r="H8" s="23">
        <v>11</v>
      </c>
      <c r="I8" s="23">
        <v>13</v>
      </c>
      <c r="J8" s="23">
        <v>15</v>
      </c>
      <c r="K8" s="24">
        <v>17</v>
      </c>
      <c r="L8" s="295">
        <v>18</v>
      </c>
      <c r="M8" s="25">
        <v>19</v>
      </c>
      <c r="N8" s="25">
        <v>20</v>
      </c>
      <c r="O8" s="26">
        <v>21</v>
      </c>
      <c r="P8" s="25">
        <v>22</v>
      </c>
      <c r="Q8" s="296">
        <v>23</v>
      </c>
      <c r="R8" s="295">
        <v>24</v>
      </c>
      <c r="S8" s="25">
        <v>25</v>
      </c>
      <c r="T8" s="25">
        <v>26</v>
      </c>
      <c r="U8" s="26">
        <v>27</v>
      </c>
      <c r="V8" s="25">
        <v>28</v>
      </c>
      <c r="W8" s="296">
        <v>29</v>
      </c>
      <c r="X8" s="374">
        <v>30</v>
      </c>
      <c r="Y8" s="25">
        <v>31</v>
      </c>
      <c r="Z8" s="25">
        <v>32</v>
      </c>
      <c r="AA8" s="25">
        <v>33</v>
      </c>
      <c r="AB8" s="25">
        <v>34</v>
      </c>
      <c r="AC8" s="296">
        <v>35</v>
      </c>
      <c r="AD8" s="290">
        <v>24</v>
      </c>
      <c r="AE8" s="25">
        <v>25</v>
      </c>
      <c r="AF8" s="25">
        <v>26</v>
      </c>
      <c r="AG8" s="26">
        <v>27</v>
      </c>
      <c r="AH8" s="25">
        <v>28</v>
      </c>
      <c r="AI8" s="296">
        <v>29</v>
      </c>
    </row>
    <row r="9" spans="1:35" ht="28.5" customHeight="1" thickBot="1" x14ac:dyDescent="0.3">
      <c r="A9" s="7"/>
      <c r="B9" s="18" t="s">
        <v>27</v>
      </c>
      <c r="C9" s="380"/>
      <c r="D9" s="80">
        <v>2106</v>
      </c>
      <c r="E9" s="93">
        <f>E10</f>
        <v>2106</v>
      </c>
      <c r="F9" s="93">
        <f>F10</f>
        <v>702</v>
      </c>
      <c r="G9" s="62">
        <v>1404</v>
      </c>
      <c r="H9" s="61">
        <f>H10</f>
        <v>1404</v>
      </c>
      <c r="I9" s="61">
        <f>I10</f>
        <v>897</v>
      </c>
      <c r="J9" s="61">
        <f>J10</f>
        <v>507</v>
      </c>
      <c r="K9" s="61">
        <f>K10</f>
        <v>0</v>
      </c>
      <c r="L9" s="297">
        <f>SUM(L11:L24)</f>
        <v>612</v>
      </c>
      <c r="M9" s="123">
        <f t="shared" ref="M9:Q9" si="0">SUM(M11:M24)</f>
        <v>211</v>
      </c>
      <c r="N9" s="201">
        <f t="shared" si="0"/>
        <v>0</v>
      </c>
      <c r="O9" s="196">
        <f>SUM(O11:O24)</f>
        <v>792</v>
      </c>
      <c r="P9" s="123">
        <f t="shared" si="0"/>
        <v>296</v>
      </c>
      <c r="Q9" s="298">
        <f t="shared" si="0"/>
        <v>0</v>
      </c>
      <c r="R9" s="338">
        <f t="shared" ref="R9:AI9" si="1">R25+R31+R35</f>
        <v>576</v>
      </c>
      <c r="S9" s="123">
        <f t="shared" si="1"/>
        <v>281</v>
      </c>
      <c r="T9" s="201">
        <f t="shared" si="1"/>
        <v>0</v>
      </c>
      <c r="U9" s="196">
        <f t="shared" si="1"/>
        <v>432</v>
      </c>
      <c r="V9" s="123">
        <f t="shared" si="1"/>
        <v>252</v>
      </c>
      <c r="W9" s="298">
        <f t="shared" si="1"/>
        <v>0</v>
      </c>
      <c r="X9" s="338">
        <f t="shared" si="1"/>
        <v>576</v>
      </c>
      <c r="Y9" s="123">
        <f t="shared" si="1"/>
        <v>263</v>
      </c>
      <c r="Z9" s="201">
        <f t="shared" si="1"/>
        <v>0</v>
      </c>
      <c r="AA9" s="229">
        <f t="shared" si="1"/>
        <v>648</v>
      </c>
      <c r="AB9" s="123">
        <f t="shared" si="1"/>
        <v>374</v>
      </c>
      <c r="AC9" s="298">
        <f t="shared" si="1"/>
        <v>0</v>
      </c>
      <c r="AD9" s="196">
        <f t="shared" si="1"/>
        <v>468</v>
      </c>
      <c r="AE9" s="123">
        <f t="shared" si="1"/>
        <v>323</v>
      </c>
      <c r="AF9" s="201">
        <f t="shared" si="1"/>
        <v>30</v>
      </c>
      <c r="AG9" s="211">
        <f t="shared" si="1"/>
        <v>324</v>
      </c>
      <c r="AH9" s="123">
        <f t="shared" si="1"/>
        <v>148</v>
      </c>
      <c r="AI9" s="298">
        <f t="shared" si="1"/>
        <v>0</v>
      </c>
    </row>
    <row r="10" spans="1:35" ht="24.75" thickBot="1" x14ac:dyDescent="0.3">
      <c r="A10" s="7" t="s">
        <v>26</v>
      </c>
      <c r="B10" s="18" t="s">
        <v>306</v>
      </c>
      <c r="C10" s="381"/>
      <c r="D10" s="78"/>
      <c r="E10" s="514">
        <f>SUM(E11:E24)</f>
        <v>2106</v>
      </c>
      <c r="F10" s="514">
        <f>E10-H10</f>
        <v>702</v>
      </c>
      <c r="G10" s="511">
        <v>1404</v>
      </c>
      <c r="H10" s="512">
        <f>SUM(H11:H24)</f>
        <v>1404</v>
      </c>
      <c r="I10" s="512">
        <f>SUM(I11:I24)</f>
        <v>897</v>
      </c>
      <c r="J10" s="512">
        <f>SUM(J11:J24)</f>
        <v>507</v>
      </c>
      <c r="K10" s="513">
        <f>SUM(K11:K19)</f>
        <v>0</v>
      </c>
      <c r="L10" s="299"/>
      <c r="M10" s="77"/>
      <c r="N10" s="168"/>
      <c r="O10" s="164"/>
      <c r="P10" s="77"/>
      <c r="Q10" s="300"/>
      <c r="R10" s="299"/>
      <c r="S10" s="77"/>
      <c r="T10" s="168"/>
      <c r="U10" s="164"/>
      <c r="V10" s="77"/>
      <c r="W10" s="300"/>
      <c r="X10" s="299"/>
      <c r="Y10" s="77"/>
      <c r="Z10" s="168"/>
      <c r="AA10" s="212"/>
      <c r="AB10" s="77"/>
      <c r="AC10" s="300"/>
      <c r="AD10" s="164"/>
      <c r="AE10" s="77"/>
      <c r="AF10" s="168"/>
      <c r="AG10" s="212"/>
      <c r="AH10" s="77"/>
      <c r="AI10" s="300"/>
    </row>
    <row r="11" spans="1:35" ht="15" x14ac:dyDescent="0.2">
      <c r="A11" s="424" t="s">
        <v>293</v>
      </c>
      <c r="B11" s="9" t="s">
        <v>311</v>
      </c>
      <c r="C11" s="382" t="s">
        <v>255</v>
      </c>
      <c r="D11" s="38"/>
      <c r="E11" s="533">
        <f>H11*1.5</f>
        <v>117</v>
      </c>
      <c r="F11" s="533">
        <f t="shared" ref="F11:F49" si="2">E11-H11</f>
        <v>39</v>
      </c>
      <c r="G11" s="534"/>
      <c r="H11" s="535">
        <f t="shared" ref="H11:H19" si="3">L11+O11+R11+U11+X11+AA11</f>
        <v>78</v>
      </c>
      <c r="I11" s="535">
        <f t="shared" ref="I11:I19" si="4">H11-J11</f>
        <v>43</v>
      </c>
      <c r="J11" s="535">
        <f t="shared" ref="J11:J19" si="5">M11+P11+S11+V11+Y11+AB11</f>
        <v>35</v>
      </c>
      <c r="K11" s="536"/>
      <c r="L11" s="516">
        <v>34</v>
      </c>
      <c r="M11" s="517">
        <v>13</v>
      </c>
      <c r="N11" s="518"/>
      <c r="O11" s="519">
        <v>44</v>
      </c>
      <c r="P11" s="517">
        <v>22</v>
      </c>
      <c r="Q11" s="302"/>
      <c r="R11" s="339"/>
      <c r="S11" s="131"/>
      <c r="T11" s="202"/>
      <c r="U11" s="197"/>
      <c r="V11" s="131"/>
      <c r="W11" s="340"/>
      <c r="X11" s="339"/>
      <c r="Y11" s="131"/>
      <c r="Z11" s="202"/>
      <c r="AA11" s="230"/>
      <c r="AB11" s="131"/>
      <c r="AC11" s="340"/>
      <c r="AD11" s="197"/>
      <c r="AE11" s="131"/>
      <c r="AF11" s="202"/>
      <c r="AG11" s="230"/>
      <c r="AH11" s="131"/>
      <c r="AI11" s="340"/>
    </row>
    <row r="12" spans="1:35" ht="15" x14ac:dyDescent="0.2">
      <c r="A12" s="425" t="s">
        <v>294</v>
      </c>
      <c r="B12" s="21" t="s">
        <v>33</v>
      </c>
      <c r="C12" s="258" t="s">
        <v>258</v>
      </c>
      <c r="D12" s="38"/>
      <c r="E12" s="533">
        <f>H12*1.5</f>
        <v>175.5</v>
      </c>
      <c r="F12" s="533">
        <f t="shared" si="2"/>
        <v>58.5</v>
      </c>
      <c r="G12" s="534"/>
      <c r="H12" s="537">
        <f t="shared" si="3"/>
        <v>117</v>
      </c>
      <c r="I12" s="537">
        <f t="shared" si="4"/>
        <v>95</v>
      </c>
      <c r="J12" s="537">
        <f t="shared" si="5"/>
        <v>22</v>
      </c>
      <c r="K12" s="536"/>
      <c r="L12" s="520">
        <v>51</v>
      </c>
      <c r="M12" s="521">
        <v>4</v>
      </c>
      <c r="N12" s="522"/>
      <c r="O12" s="523">
        <v>66</v>
      </c>
      <c r="P12" s="521">
        <v>18</v>
      </c>
      <c r="Q12" s="302"/>
      <c r="R12" s="339"/>
      <c r="S12" s="131"/>
      <c r="T12" s="202"/>
      <c r="U12" s="197"/>
      <c r="V12" s="131"/>
      <c r="W12" s="340"/>
      <c r="X12" s="339"/>
      <c r="Y12" s="131"/>
      <c r="Z12" s="202"/>
      <c r="AA12" s="230"/>
      <c r="AB12" s="131"/>
      <c r="AC12" s="340"/>
      <c r="AD12" s="197"/>
      <c r="AE12" s="131"/>
      <c r="AF12" s="202"/>
      <c r="AG12" s="230"/>
      <c r="AH12" s="131"/>
      <c r="AI12" s="340"/>
    </row>
    <row r="13" spans="1:35" ht="15" x14ac:dyDescent="0.2">
      <c r="A13" s="425" t="s">
        <v>295</v>
      </c>
      <c r="B13" s="10" t="s">
        <v>35</v>
      </c>
      <c r="C13" s="258" t="s">
        <v>258</v>
      </c>
      <c r="D13" s="32"/>
      <c r="E13" s="533">
        <f>H13*1.5</f>
        <v>175.5</v>
      </c>
      <c r="F13" s="533">
        <f t="shared" si="2"/>
        <v>58.5</v>
      </c>
      <c r="G13" s="538"/>
      <c r="H13" s="537">
        <f t="shared" si="3"/>
        <v>117</v>
      </c>
      <c r="I13" s="537">
        <f t="shared" si="4"/>
        <v>78</v>
      </c>
      <c r="J13" s="537">
        <f t="shared" si="5"/>
        <v>39</v>
      </c>
      <c r="K13" s="539"/>
      <c r="L13" s="520">
        <v>51</v>
      </c>
      <c r="M13" s="521">
        <v>17</v>
      </c>
      <c r="N13" s="522"/>
      <c r="O13" s="523">
        <v>66</v>
      </c>
      <c r="P13" s="521">
        <v>22</v>
      </c>
      <c r="Q13" s="524"/>
      <c r="R13" s="341"/>
      <c r="S13" s="132"/>
      <c r="T13" s="203"/>
      <c r="U13" s="198"/>
      <c r="V13" s="132"/>
      <c r="W13" s="342"/>
      <c r="X13" s="341"/>
      <c r="Y13" s="132"/>
      <c r="Z13" s="203"/>
      <c r="AA13" s="231"/>
      <c r="AB13" s="132"/>
      <c r="AC13" s="342"/>
      <c r="AD13" s="198"/>
      <c r="AE13" s="132"/>
      <c r="AF13" s="203"/>
      <c r="AG13" s="231"/>
      <c r="AH13" s="132"/>
      <c r="AI13" s="342"/>
    </row>
    <row r="14" spans="1:35" ht="15" x14ac:dyDescent="0.2">
      <c r="A14" s="425" t="s">
        <v>296</v>
      </c>
      <c r="B14" s="10" t="s">
        <v>48</v>
      </c>
      <c r="C14" s="383" t="s">
        <v>255</v>
      </c>
      <c r="D14" s="32"/>
      <c r="E14" s="533">
        <f t="shared" ref="E14:E24" si="6">H14*1.5</f>
        <v>351</v>
      </c>
      <c r="F14" s="533">
        <f t="shared" si="2"/>
        <v>117</v>
      </c>
      <c r="G14" s="538"/>
      <c r="H14" s="537">
        <f t="shared" si="3"/>
        <v>234</v>
      </c>
      <c r="I14" s="537">
        <f t="shared" si="4"/>
        <v>118</v>
      </c>
      <c r="J14" s="537">
        <f t="shared" si="5"/>
        <v>116</v>
      </c>
      <c r="K14" s="539"/>
      <c r="L14" s="520">
        <v>102</v>
      </c>
      <c r="M14" s="521">
        <v>50</v>
      </c>
      <c r="N14" s="522"/>
      <c r="O14" s="523">
        <v>132</v>
      </c>
      <c r="P14" s="521">
        <v>66</v>
      </c>
      <c r="Q14" s="524"/>
      <c r="R14" s="341"/>
      <c r="S14" s="132"/>
      <c r="T14" s="203"/>
      <c r="U14" s="198"/>
      <c r="V14" s="132"/>
      <c r="W14" s="342"/>
      <c r="X14" s="341"/>
      <c r="Y14" s="132"/>
      <c r="Z14" s="203"/>
      <c r="AA14" s="231"/>
      <c r="AB14" s="132"/>
      <c r="AC14" s="342"/>
      <c r="AD14" s="198"/>
      <c r="AE14" s="132"/>
      <c r="AF14" s="203"/>
      <c r="AG14" s="231"/>
      <c r="AH14" s="132"/>
      <c r="AI14" s="342"/>
    </row>
    <row r="15" spans="1:35" ht="15" x14ac:dyDescent="0.2">
      <c r="A15" s="425" t="s">
        <v>297</v>
      </c>
      <c r="B15" s="10" t="s">
        <v>37</v>
      </c>
      <c r="C15" s="258" t="s">
        <v>258</v>
      </c>
      <c r="D15" s="32"/>
      <c r="E15" s="533">
        <f t="shared" si="6"/>
        <v>175.5</v>
      </c>
      <c r="F15" s="533">
        <f t="shared" si="2"/>
        <v>58.5</v>
      </c>
      <c r="G15" s="538"/>
      <c r="H15" s="537">
        <f t="shared" si="3"/>
        <v>117</v>
      </c>
      <c r="I15" s="537">
        <f t="shared" si="4"/>
        <v>111</v>
      </c>
      <c r="J15" s="537">
        <f t="shared" si="5"/>
        <v>6</v>
      </c>
      <c r="K15" s="539"/>
      <c r="L15" s="520">
        <v>51</v>
      </c>
      <c r="M15" s="521">
        <v>4</v>
      </c>
      <c r="N15" s="522"/>
      <c r="O15" s="523">
        <v>66</v>
      </c>
      <c r="P15" s="521">
        <v>2</v>
      </c>
      <c r="Q15" s="524"/>
      <c r="R15" s="341"/>
      <c r="S15" s="132"/>
      <c r="T15" s="203"/>
      <c r="U15" s="198"/>
      <c r="V15" s="132"/>
      <c r="W15" s="342"/>
      <c r="X15" s="341"/>
      <c r="Y15" s="132"/>
      <c r="Z15" s="203"/>
      <c r="AA15" s="231"/>
      <c r="AB15" s="132"/>
      <c r="AC15" s="342"/>
      <c r="AD15" s="198"/>
      <c r="AE15" s="132"/>
      <c r="AF15" s="203"/>
      <c r="AG15" s="231"/>
      <c r="AH15" s="132"/>
      <c r="AI15" s="342"/>
    </row>
    <row r="16" spans="1:35" ht="15" x14ac:dyDescent="0.2">
      <c r="A16" s="425" t="s">
        <v>298</v>
      </c>
      <c r="B16" s="11" t="s">
        <v>44</v>
      </c>
      <c r="C16" s="258" t="s">
        <v>284</v>
      </c>
      <c r="D16" s="379"/>
      <c r="E16" s="533">
        <f t="shared" si="6"/>
        <v>175.5</v>
      </c>
      <c r="F16" s="533">
        <f t="shared" ref="F16" si="7">E16-H16</f>
        <v>58.5</v>
      </c>
      <c r="G16" s="540"/>
      <c r="H16" s="541">
        <f t="shared" ref="H16" si="8">L16+O16+R16+U16+X16+AA16</f>
        <v>117</v>
      </c>
      <c r="I16" s="541">
        <f t="shared" ref="I16" si="9">H16-J16</f>
        <v>4</v>
      </c>
      <c r="J16" s="541">
        <f t="shared" ref="J16" si="10">M16+P16+S16+V16+Y16+AB16</f>
        <v>113</v>
      </c>
      <c r="K16" s="542"/>
      <c r="L16" s="525">
        <v>51</v>
      </c>
      <c r="M16" s="526">
        <v>49</v>
      </c>
      <c r="N16" s="527"/>
      <c r="O16" s="528">
        <v>66</v>
      </c>
      <c r="P16" s="526">
        <v>64</v>
      </c>
      <c r="Q16" s="529"/>
      <c r="R16" s="341"/>
      <c r="S16" s="132"/>
      <c r="T16" s="203"/>
      <c r="U16" s="198"/>
      <c r="V16" s="132"/>
      <c r="W16" s="342"/>
      <c r="X16" s="341"/>
      <c r="Y16" s="132"/>
      <c r="Z16" s="203"/>
      <c r="AA16" s="231"/>
      <c r="AB16" s="132"/>
      <c r="AC16" s="342"/>
      <c r="AD16" s="198"/>
      <c r="AE16" s="132"/>
      <c r="AF16" s="203"/>
      <c r="AG16" s="231"/>
      <c r="AH16" s="132"/>
      <c r="AI16" s="342"/>
    </row>
    <row r="17" spans="1:35" ht="15" x14ac:dyDescent="0.2">
      <c r="A17" s="425" t="s">
        <v>299</v>
      </c>
      <c r="B17" s="103" t="s">
        <v>42</v>
      </c>
      <c r="C17" s="258" t="s">
        <v>258</v>
      </c>
      <c r="D17" s="515"/>
      <c r="E17" s="533">
        <f t="shared" si="6"/>
        <v>117</v>
      </c>
      <c r="F17" s="533">
        <f t="shared" si="2"/>
        <v>39</v>
      </c>
      <c r="G17" s="538"/>
      <c r="H17" s="537">
        <f t="shared" si="3"/>
        <v>78</v>
      </c>
      <c r="I17" s="537">
        <f t="shared" si="4"/>
        <v>65</v>
      </c>
      <c r="J17" s="537">
        <f t="shared" si="5"/>
        <v>13</v>
      </c>
      <c r="K17" s="539"/>
      <c r="L17" s="520">
        <v>34</v>
      </c>
      <c r="M17" s="521">
        <v>4</v>
      </c>
      <c r="N17" s="522"/>
      <c r="O17" s="523">
        <v>44</v>
      </c>
      <c r="P17" s="521">
        <v>9</v>
      </c>
      <c r="Q17" s="524"/>
      <c r="R17" s="341"/>
      <c r="S17" s="132"/>
      <c r="T17" s="203"/>
      <c r="U17" s="198"/>
      <c r="V17" s="132"/>
      <c r="W17" s="342"/>
      <c r="X17" s="341"/>
      <c r="Y17" s="132"/>
      <c r="Z17" s="203"/>
      <c r="AA17" s="231"/>
      <c r="AB17" s="132"/>
      <c r="AC17" s="342"/>
      <c r="AD17" s="198"/>
      <c r="AE17" s="132"/>
      <c r="AF17" s="203"/>
      <c r="AG17" s="231"/>
      <c r="AH17" s="132"/>
      <c r="AI17" s="342"/>
    </row>
    <row r="18" spans="1:35" ht="15" x14ac:dyDescent="0.2">
      <c r="A18" s="425" t="s">
        <v>300</v>
      </c>
      <c r="B18" s="10" t="s">
        <v>304</v>
      </c>
      <c r="C18" s="268" t="s">
        <v>255</v>
      </c>
      <c r="D18" s="32"/>
      <c r="E18" s="533">
        <f t="shared" si="6"/>
        <v>150</v>
      </c>
      <c r="F18" s="533">
        <f t="shared" si="2"/>
        <v>50</v>
      </c>
      <c r="G18" s="538"/>
      <c r="H18" s="537">
        <f t="shared" si="3"/>
        <v>100</v>
      </c>
      <c r="I18" s="537">
        <f t="shared" si="4"/>
        <v>54</v>
      </c>
      <c r="J18" s="537">
        <f t="shared" si="5"/>
        <v>46</v>
      </c>
      <c r="K18" s="539"/>
      <c r="L18" s="520">
        <v>34</v>
      </c>
      <c r="M18" s="521">
        <v>10</v>
      </c>
      <c r="N18" s="522"/>
      <c r="O18" s="523">
        <v>66</v>
      </c>
      <c r="P18" s="521">
        <v>36</v>
      </c>
      <c r="Q18" s="524"/>
      <c r="R18" s="341"/>
      <c r="S18" s="132"/>
      <c r="T18" s="203"/>
      <c r="U18" s="198"/>
      <c r="V18" s="132"/>
      <c r="W18" s="342"/>
      <c r="X18" s="341"/>
      <c r="Y18" s="132"/>
      <c r="Z18" s="203"/>
      <c r="AA18" s="231"/>
      <c r="AB18" s="132"/>
      <c r="AC18" s="342"/>
      <c r="AD18" s="198"/>
      <c r="AE18" s="132"/>
      <c r="AF18" s="203"/>
      <c r="AG18" s="231"/>
      <c r="AH18" s="132"/>
      <c r="AI18" s="342"/>
    </row>
    <row r="19" spans="1:35" ht="15" x14ac:dyDescent="0.2">
      <c r="A19" s="425" t="s">
        <v>301</v>
      </c>
      <c r="B19" s="11" t="s">
        <v>179</v>
      </c>
      <c r="C19" s="258" t="s">
        <v>258</v>
      </c>
      <c r="D19" s="379"/>
      <c r="E19" s="533">
        <f t="shared" si="6"/>
        <v>183</v>
      </c>
      <c r="F19" s="543">
        <f t="shared" si="2"/>
        <v>61</v>
      </c>
      <c r="G19" s="540"/>
      <c r="H19" s="541">
        <f t="shared" si="3"/>
        <v>122</v>
      </c>
      <c r="I19" s="541">
        <f t="shared" si="4"/>
        <v>67</v>
      </c>
      <c r="J19" s="541">
        <f t="shared" si="5"/>
        <v>55</v>
      </c>
      <c r="K19" s="542"/>
      <c r="L19" s="525">
        <v>34</v>
      </c>
      <c r="M19" s="526">
        <v>20</v>
      </c>
      <c r="N19" s="527"/>
      <c r="O19" s="528">
        <v>88</v>
      </c>
      <c r="P19" s="526">
        <v>35</v>
      </c>
      <c r="Q19" s="529"/>
      <c r="R19" s="343"/>
      <c r="S19" s="133"/>
      <c r="T19" s="204"/>
      <c r="U19" s="199"/>
      <c r="V19" s="133"/>
      <c r="W19" s="344"/>
      <c r="X19" s="343"/>
      <c r="Y19" s="133"/>
      <c r="Z19" s="204"/>
      <c r="AA19" s="232"/>
      <c r="AB19" s="133"/>
      <c r="AC19" s="344"/>
      <c r="AD19" s="199"/>
      <c r="AE19" s="133"/>
      <c r="AF19" s="204"/>
      <c r="AG19" s="232"/>
      <c r="AH19" s="133"/>
      <c r="AI19" s="344"/>
    </row>
    <row r="20" spans="1:35" ht="15" x14ac:dyDescent="0.2">
      <c r="A20" s="425" t="s">
        <v>302</v>
      </c>
      <c r="B20" s="10" t="s">
        <v>177</v>
      </c>
      <c r="C20" s="258" t="s">
        <v>258</v>
      </c>
      <c r="D20" s="32"/>
      <c r="E20" s="533">
        <f t="shared" si="6"/>
        <v>117</v>
      </c>
      <c r="F20" s="544">
        <f t="shared" si="2"/>
        <v>39</v>
      </c>
      <c r="G20" s="538"/>
      <c r="H20" s="537">
        <f>L20+O20+R20+U20+X20+AA20</f>
        <v>78</v>
      </c>
      <c r="I20" s="537">
        <f>H20-J20</f>
        <v>58</v>
      </c>
      <c r="J20" s="537">
        <f>M20+P20+S20+V20+Y20+AB20</f>
        <v>20</v>
      </c>
      <c r="K20" s="539"/>
      <c r="L20" s="520">
        <v>34</v>
      </c>
      <c r="M20" s="521">
        <v>10</v>
      </c>
      <c r="N20" s="522"/>
      <c r="O20" s="523">
        <v>44</v>
      </c>
      <c r="P20" s="521">
        <v>10</v>
      </c>
      <c r="Q20" s="524"/>
      <c r="R20" s="341"/>
      <c r="S20" s="132"/>
      <c r="T20" s="203"/>
      <c r="U20" s="198"/>
      <c r="V20" s="132"/>
      <c r="W20" s="342"/>
      <c r="X20" s="341"/>
      <c r="Y20" s="132"/>
      <c r="Z20" s="203"/>
      <c r="AA20" s="231"/>
      <c r="AB20" s="132"/>
      <c r="AC20" s="342"/>
      <c r="AD20" s="198"/>
      <c r="AE20" s="132"/>
      <c r="AF20" s="203"/>
      <c r="AG20" s="231"/>
      <c r="AH20" s="132"/>
      <c r="AI20" s="342"/>
    </row>
    <row r="21" spans="1:35" ht="25.5" x14ac:dyDescent="0.2">
      <c r="A21" s="425" t="s">
        <v>303</v>
      </c>
      <c r="B21" s="10" t="s">
        <v>305</v>
      </c>
      <c r="C21" s="258" t="s">
        <v>258</v>
      </c>
      <c r="D21" s="32"/>
      <c r="E21" s="533">
        <f t="shared" si="6"/>
        <v>175.5</v>
      </c>
      <c r="F21" s="544">
        <f t="shared" si="2"/>
        <v>58.5</v>
      </c>
      <c r="G21" s="538"/>
      <c r="H21" s="537">
        <f>L21+O21+R21+U21+X21+AA21</f>
        <v>117</v>
      </c>
      <c r="I21" s="537">
        <f>H21-J21</f>
        <v>107</v>
      </c>
      <c r="J21" s="537">
        <f>M21+P21+S21+V21+Y21+AB21</f>
        <v>10</v>
      </c>
      <c r="K21" s="539"/>
      <c r="L21" s="525">
        <v>51</v>
      </c>
      <c r="M21" s="526">
        <v>6</v>
      </c>
      <c r="N21" s="527"/>
      <c r="O21" s="528">
        <v>66</v>
      </c>
      <c r="P21" s="526">
        <v>4</v>
      </c>
      <c r="Q21" s="524"/>
      <c r="R21" s="341"/>
      <c r="S21" s="132"/>
      <c r="T21" s="203"/>
      <c r="U21" s="198"/>
      <c r="V21" s="132"/>
      <c r="W21" s="342"/>
      <c r="X21" s="341"/>
      <c r="Y21" s="132"/>
      <c r="Z21" s="203"/>
      <c r="AA21" s="231"/>
      <c r="AB21" s="132"/>
      <c r="AC21" s="342"/>
      <c r="AD21" s="198"/>
      <c r="AE21" s="132"/>
      <c r="AF21" s="203"/>
      <c r="AG21" s="231"/>
      <c r="AH21" s="132"/>
      <c r="AI21" s="342"/>
    </row>
    <row r="22" spans="1:35" ht="15" x14ac:dyDescent="0.2">
      <c r="A22" s="425" t="s">
        <v>307</v>
      </c>
      <c r="B22" s="21" t="s">
        <v>178</v>
      </c>
      <c r="C22" s="258" t="s">
        <v>310</v>
      </c>
      <c r="D22" s="379"/>
      <c r="E22" s="533">
        <f t="shared" si="6"/>
        <v>51</v>
      </c>
      <c r="F22" s="544">
        <f t="shared" si="2"/>
        <v>17</v>
      </c>
      <c r="G22" s="540"/>
      <c r="H22" s="537">
        <f>L22+O22+R22+U22+X22+AA22</f>
        <v>34</v>
      </c>
      <c r="I22" s="537">
        <f>H22-J22</f>
        <v>25</v>
      </c>
      <c r="J22" s="537">
        <f>M22+P22+S22+V22+Y22+AB22</f>
        <v>9</v>
      </c>
      <c r="K22" s="542"/>
      <c r="L22" s="525">
        <v>34</v>
      </c>
      <c r="M22" s="526">
        <v>9</v>
      </c>
      <c r="N22" s="527"/>
      <c r="O22" s="528"/>
      <c r="P22" s="526"/>
      <c r="Q22" s="524"/>
      <c r="R22" s="341"/>
      <c r="S22" s="132"/>
      <c r="T22" s="203"/>
      <c r="U22" s="198"/>
      <c r="V22" s="132"/>
      <c r="W22" s="342"/>
      <c r="X22" s="341"/>
      <c r="Y22" s="132"/>
      <c r="Z22" s="203"/>
      <c r="AA22" s="231"/>
      <c r="AB22" s="132"/>
      <c r="AC22" s="342"/>
      <c r="AD22" s="198"/>
      <c r="AE22" s="132"/>
      <c r="AF22" s="203"/>
      <c r="AG22" s="231"/>
      <c r="AH22" s="132"/>
      <c r="AI22" s="342"/>
    </row>
    <row r="23" spans="1:35" ht="15" x14ac:dyDescent="0.2">
      <c r="A23" s="425" t="s">
        <v>308</v>
      </c>
      <c r="B23" s="21" t="s">
        <v>309</v>
      </c>
      <c r="C23" s="258" t="s">
        <v>310</v>
      </c>
      <c r="D23" s="379"/>
      <c r="E23" s="533">
        <f t="shared" si="6"/>
        <v>76.5</v>
      </c>
      <c r="F23" s="544">
        <f t="shared" si="2"/>
        <v>25.5</v>
      </c>
      <c r="G23" s="540"/>
      <c r="H23" s="537">
        <f>L23+O23+R23+U23+X23+AA23</f>
        <v>51</v>
      </c>
      <c r="I23" s="537">
        <f>H23-J23</f>
        <v>36</v>
      </c>
      <c r="J23" s="537">
        <f>M23+P23+S23+V23+Y23+AB23</f>
        <v>15</v>
      </c>
      <c r="K23" s="542"/>
      <c r="L23" s="525">
        <v>51</v>
      </c>
      <c r="M23" s="526">
        <v>15</v>
      </c>
      <c r="N23" s="527"/>
      <c r="O23" s="528"/>
      <c r="P23" s="526"/>
      <c r="Q23" s="524"/>
      <c r="R23" s="341"/>
      <c r="S23" s="132"/>
      <c r="T23" s="203"/>
      <c r="U23" s="198"/>
      <c r="V23" s="132"/>
      <c r="W23" s="342"/>
      <c r="X23" s="341"/>
      <c r="Y23" s="132"/>
      <c r="Z23" s="203"/>
      <c r="AA23" s="231"/>
      <c r="AB23" s="132"/>
      <c r="AC23" s="342"/>
      <c r="AD23" s="198"/>
      <c r="AE23" s="132"/>
      <c r="AF23" s="203"/>
      <c r="AG23" s="231"/>
      <c r="AH23" s="132"/>
      <c r="AI23" s="342"/>
    </row>
    <row r="24" spans="1:35" ht="15.75" thickBot="1" x14ac:dyDescent="0.25">
      <c r="A24" s="425" t="s">
        <v>312</v>
      </c>
      <c r="B24" s="21" t="s">
        <v>313</v>
      </c>
      <c r="C24" s="258" t="s">
        <v>258</v>
      </c>
      <c r="D24" s="49"/>
      <c r="E24" s="533">
        <f t="shared" si="6"/>
        <v>66</v>
      </c>
      <c r="F24" s="544">
        <f t="shared" si="2"/>
        <v>22</v>
      </c>
      <c r="G24" s="545"/>
      <c r="H24" s="546">
        <f>L24+O24+R24+U24+X24+AA24</f>
        <v>44</v>
      </c>
      <c r="I24" s="546">
        <f>H24-J24</f>
        <v>36</v>
      </c>
      <c r="J24" s="546">
        <f>M24+P24+S24+V24+Y24+AB24</f>
        <v>8</v>
      </c>
      <c r="K24" s="547"/>
      <c r="L24" s="530"/>
      <c r="M24" s="531"/>
      <c r="N24" s="532"/>
      <c r="O24" s="523">
        <v>44</v>
      </c>
      <c r="P24" s="521">
        <v>8</v>
      </c>
      <c r="Q24" s="524"/>
      <c r="R24" s="341"/>
      <c r="S24" s="132"/>
      <c r="T24" s="203"/>
      <c r="U24" s="198"/>
      <c r="V24" s="132"/>
      <c r="W24" s="342"/>
      <c r="X24" s="341"/>
      <c r="Y24" s="132"/>
      <c r="Z24" s="203"/>
      <c r="AA24" s="231"/>
      <c r="AB24" s="132"/>
      <c r="AC24" s="342"/>
      <c r="AD24" s="198"/>
      <c r="AE24" s="132"/>
      <c r="AF24" s="203"/>
      <c r="AG24" s="231"/>
      <c r="AH24" s="132"/>
      <c r="AI24" s="342"/>
    </row>
    <row r="25" spans="1:35" ht="36.75" thickBot="1" x14ac:dyDescent="0.3">
      <c r="A25" s="15" t="s">
        <v>52</v>
      </c>
      <c r="B25" s="22" t="s">
        <v>53</v>
      </c>
      <c r="C25" s="384"/>
      <c r="D25" s="81">
        <v>648</v>
      </c>
      <c r="E25" s="413">
        <f>H25*1.5</f>
        <v>726</v>
      </c>
      <c r="F25" s="413">
        <f t="shared" si="2"/>
        <v>242</v>
      </c>
      <c r="G25" s="83">
        <v>432</v>
      </c>
      <c r="H25" s="82">
        <f>SUM(H26:H30)</f>
        <v>484</v>
      </c>
      <c r="I25" s="82">
        <f>SUM(I26:I29)</f>
        <v>128</v>
      </c>
      <c r="J25" s="82">
        <f>SUM(J26:J29)</f>
        <v>320</v>
      </c>
      <c r="K25" s="118">
        <f>SUM(K26:K29)</f>
        <v>0</v>
      </c>
      <c r="L25" s="308"/>
      <c r="M25" s="82"/>
      <c r="N25" s="182"/>
      <c r="O25" s="119"/>
      <c r="P25" s="82"/>
      <c r="Q25" s="309"/>
      <c r="R25" s="308">
        <f t="shared" ref="R25:AF25" si="11">SUM(R26:R29)</f>
        <v>128</v>
      </c>
      <c r="S25" s="82">
        <f t="shared" si="11"/>
        <v>87</v>
      </c>
      <c r="T25" s="182">
        <f t="shared" si="11"/>
        <v>0</v>
      </c>
      <c r="U25" s="119">
        <f t="shared" si="11"/>
        <v>48</v>
      </c>
      <c r="V25" s="82">
        <f t="shared" si="11"/>
        <v>40</v>
      </c>
      <c r="W25" s="309">
        <f t="shared" si="11"/>
        <v>0</v>
      </c>
      <c r="X25" s="308">
        <f t="shared" si="11"/>
        <v>112</v>
      </c>
      <c r="Y25" s="82">
        <f t="shared" si="11"/>
        <v>61</v>
      </c>
      <c r="Z25" s="182">
        <f t="shared" si="11"/>
        <v>0</v>
      </c>
      <c r="AA25" s="216">
        <f t="shared" si="11"/>
        <v>72</v>
      </c>
      <c r="AB25" s="82">
        <f t="shared" si="11"/>
        <v>62</v>
      </c>
      <c r="AC25" s="309">
        <f t="shared" si="11"/>
        <v>0</v>
      </c>
      <c r="AD25" s="119">
        <f t="shared" si="11"/>
        <v>52</v>
      </c>
      <c r="AE25" s="82">
        <f t="shared" si="11"/>
        <v>42</v>
      </c>
      <c r="AF25" s="182">
        <f t="shared" si="11"/>
        <v>0</v>
      </c>
      <c r="AG25" s="216">
        <f>SUM(AG26:AG30)</f>
        <v>72</v>
      </c>
      <c r="AH25" s="82">
        <f>SUM(AH26:AH29)</f>
        <v>28</v>
      </c>
      <c r="AI25" s="309">
        <f>SUM(AI26:AI29)</f>
        <v>0</v>
      </c>
    </row>
    <row r="26" spans="1:35" ht="15" x14ac:dyDescent="0.2">
      <c r="A26" s="424" t="s">
        <v>54</v>
      </c>
      <c r="B26" s="9" t="s">
        <v>55</v>
      </c>
      <c r="C26" s="258" t="s">
        <v>259</v>
      </c>
      <c r="D26" s="141"/>
      <c r="E26" s="548">
        <f>H26*1.5</f>
        <v>72</v>
      </c>
      <c r="F26" s="548">
        <f t="shared" si="2"/>
        <v>24</v>
      </c>
      <c r="G26" s="549"/>
      <c r="H26" s="550">
        <f>R26+U26+X26+AA26+AD26+AG26</f>
        <v>48</v>
      </c>
      <c r="I26" s="550">
        <f>H26-J26</f>
        <v>42</v>
      </c>
      <c r="J26" s="550">
        <f>S26+V26+Y26+AB26+AE26+AH26</f>
        <v>6</v>
      </c>
      <c r="K26" s="551"/>
      <c r="L26" s="310"/>
      <c r="M26" s="44"/>
      <c r="N26" s="217"/>
      <c r="O26" s="104"/>
      <c r="P26" s="44"/>
      <c r="Q26" s="311"/>
      <c r="R26" s="554"/>
      <c r="S26" s="555"/>
      <c r="T26" s="556"/>
      <c r="U26" s="557"/>
      <c r="V26" s="555"/>
      <c r="W26" s="558"/>
      <c r="X26" s="554">
        <v>48</v>
      </c>
      <c r="Y26" s="555">
        <v>6</v>
      </c>
      <c r="Z26" s="556"/>
      <c r="AA26" s="559"/>
      <c r="AB26" s="555"/>
      <c r="AC26" s="558"/>
      <c r="AD26" s="557"/>
      <c r="AE26" s="555"/>
      <c r="AF26" s="556"/>
      <c r="AG26" s="559"/>
      <c r="AH26" s="555"/>
      <c r="AI26" s="558"/>
    </row>
    <row r="27" spans="1:35" ht="15" x14ac:dyDescent="0.2">
      <c r="A27" s="425" t="s">
        <v>56</v>
      </c>
      <c r="B27" s="10" t="s">
        <v>37</v>
      </c>
      <c r="C27" s="258" t="s">
        <v>260</v>
      </c>
      <c r="D27" s="32"/>
      <c r="E27" s="544">
        <f>H27*1.5</f>
        <v>72</v>
      </c>
      <c r="F27" s="544">
        <f t="shared" si="2"/>
        <v>24</v>
      </c>
      <c r="G27" s="538"/>
      <c r="H27" s="537">
        <f>R27+U27+X27+AA27+AD27+AG27</f>
        <v>48</v>
      </c>
      <c r="I27" s="537">
        <f>H27-J27</f>
        <v>26</v>
      </c>
      <c r="J27" s="537">
        <f>S27+V27+Y27+AB27+AE27+AH27</f>
        <v>22</v>
      </c>
      <c r="K27" s="539"/>
      <c r="L27" s="312"/>
      <c r="M27" s="28"/>
      <c r="N27" s="218"/>
      <c r="O27" s="106"/>
      <c r="P27" s="28"/>
      <c r="Q27" s="313"/>
      <c r="R27" s="520">
        <v>48</v>
      </c>
      <c r="S27" s="521">
        <v>22</v>
      </c>
      <c r="T27" s="522"/>
      <c r="U27" s="523"/>
      <c r="V27" s="521"/>
      <c r="W27" s="524"/>
      <c r="X27" s="520"/>
      <c r="Y27" s="521"/>
      <c r="Z27" s="522"/>
      <c r="AA27" s="560"/>
      <c r="AB27" s="521"/>
      <c r="AC27" s="524"/>
      <c r="AD27" s="523"/>
      <c r="AE27" s="521"/>
      <c r="AF27" s="522"/>
      <c r="AG27" s="560"/>
      <c r="AH27" s="521"/>
      <c r="AI27" s="524"/>
    </row>
    <row r="28" spans="1:35" ht="15" x14ac:dyDescent="0.2">
      <c r="A28" s="425" t="s">
        <v>57</v>
      </c>
      <c r="B28" s="10" t="s">
        <v>35</v>
      </c>
      <c r="C28" s="258" t="s">
        <v>261</v>
      </c>
      <c r="D28" s="32"/>
      <c r="E28" s="544">
        <f>H28*1.5</f>
        <v>276</v>
      </c>
      <c r="F28" s="544">
        <f t="shared" si="2"/>
        <v>92</v>
      </c>
      <c r="G28" s="538"/>
      <c r="H28" s="537">
        <f>R28+U28+X28+AA28+AD28+AG28</f>
        <v>184</v>
      </c>
      <c r="I28" s="537">
        <f>H28-J28</f>
        <v>36</v>
      </c>
      <c r="J28" s="537">
        <f>S28+V28+Y28+AB28+AE28+AH28</f>
        <v>148</v>
      </c>
      <c r="K28" s="539"/>
      <c r="L28" s="312"/>
      <c r="M28" s="28"/>
      <c r="N28" s="218"/>
      <c r="O28" s="106"/>
      <c r="P28" s="28"/>
      <c r="Q28" s="313"/>
      <c r="R28" s="520">
        <v>48</v>
      </c>
      <c r="S28" s="521">
        <v>37</v>
      </c>
      <c r="T28" s="522"/>
      <c r="U28" s="523">
        <v>24</v>
      </c>
      <c r="V28" s="521">
        <v>20</v>
      </c>
      <c r="W28" s="524"/>
      <c r="X28" s="520">
        <v>32</v>
      </c>
      <c r="Y28" s="521">
        <v>27</v>
      </c>
      <c r="Z28" s="522"/>
      <c r="AA28" s="560">
        <v>36</v>
      </c>
      <c r="AB28" s="521">
        <v>30</v>
      </c>
      <c r="AC28" s="524"/>
      <c r="AD28" s="523">
        <v>26</v>
      </c>
      <c r="AE28" s="521">
        <v>20</v>
      </c>
      <c r="AF28" s="522"/>
      <c r="AG28" s="560">
        <v>18</v>
      </c>
      <c r="AH28" s="521">
        <v>14</v>
      </c>
      <c r="AI28" s="524"/>
    </row>
    <row r="29" spans="1:35" ht="15" x14ac:dyDescent="0.2">
      <c r="A29" s="425" t="s">
        <v>58</v>
      </c>
      <c r="B29" s="10" t="s">
        <v>44</v>
      </c>
      <c r="C29" s="396" t="s">
        <v>285</v>
      </c>
      <c r="D29" s="32"/>
      <c r="E29" s="544">
        <f>H29*2</f>
        <v>336</v>
      </c>
      <c r="F29" s="544">
        <f t="shared" si="2"/>
        <v>168</v>
      </c>
      <c r="G29" s="538"/>
      <c r="H29" s="537">
        <f>R29+U29+X29+AA29+AD29+AG29</f>
        <v>168</v>
      </c>
      <c r="I29" s="537">
        <f>H29-J29</f>
        <v>24</v>
      </c>
      <c r="J29" s="537">
        <f>S29+V29+Y29+AB29+AE29+AH29</f>
        <v>144</v>
      </c>
      <c r="K29" s="539"/>
      <c r="L29" s="312"/>
      <c r="M29" s="28"/>
      <c r="N29" s="218"/>
      <c r="O29" s="106"/>
      <c r="P29" s="28"/>
      <c r="Q29" s="313"/>
      <c r="R29" s="520">
        <v>32</v>
      </c>
      <c r="S29" s="521">
        <v>28</v>
      </c>
      <c r="T29" s="522"/>
      <c r="U29" s="523">
        <v>24</v>
      </c>
      <c r="V29" s="521">
        <v>20</v>
      </c>
      <c r="W29" s="524"/>
      <c r="X29" s="520">
        <v>32</v>
      </c>
      <c r="Y29" s="521">
        <v>28</v>
      </c>
      <c r="Z29" s="522"/>
      <c r="AA29" s="560">
        <v>36</v>
      </c>
      <c r="AB29" s="521">
        <v>32</v>
      </c>
      <c r="AC29" s="524"/>
      <c r="AD29" s="523">
        <v>26</v>
      </c>
      <c r="AE29" s="521">
        <v>22</v>
      </c>
      <c r="AF29" s="522"/>
      <c r="AG29" s="560">
        <v>18</v>
      </c>
      <c r="AH29" s="521">
        <v>14</v>
      </c>
      <c r="AI29" s="561"/>
    </row>
    <row r="30" spans="1:35" ht="26.25" thickBot="1" x14ac:dyDescent="0.25">
      <c r="A30" s="425" t="s">
        <v>213</v>
      </c>
      <c r="B30" s="144" t="s">
        <v>244</v>
      </c>
      <c r="C30" s="258" t="s">
        <v>261</v>
      </c>
      <c r="D30" s="378"/>
      <c r="E30" s="544">
        <f t="shared" ref="E30:E49" si="12">H30*1.5</f>
        <v>54</v>
      </c>
      <c r="F30" s="544">
        <f t="shared" si="2"/>
        <v>18</v>
      </c>
      <c r="G30" s="552"/>
      <c r="H30" s="537">
        <f>R30+U30+X30+AA30+AD30+AG30</f>
        <v>36</v>
      </c>
      <c r="I30" s="537">
        <f>H30-J30</f>
        <v>22</v>
      </c>
      <c r="J30" s="537">
        <f>S30+V30+Y30+AB30+AE30+AH30</f>
        <v>14</v>
      </c>
      <c r="K30" s="553"/>
      <c r="L30" s="314"/>
      <c r="M30" s="148"/>
      <c r="N30" s="219"/>
      <c r="O30" s="504"/>
      <c r="P30" s="148"/>
      <c r="Q30" s="315"/>
      <c r="R30" s="562"/>
      <c r="S30" s="563"/>
      <c r="T30" s="564"/>
      <c r="U30" s="565"/>
      <c r="V30" s="563"/>
      <c r="W30" s="566"/>
      <c r="X30" s="562"/>
      <c r="Y30" s="563"/>
      <c r="Z30" s="564"/>
      <c r="AA30" s="567"/>
      <c r="AB30" s="563"/>
      <c r="AC30" s="568"/>
      <c r="AD30" s="565"/>
      <c r="AE30" s="563"/>
      <c r="AF30" s="564"/>
      <c r="AG30" s="567">
        <v>36</v>
      </c>
      <c r="AH30" s="563">
        <v>14</v>
      </c>
      <c r="AI30" s="566"/>
    </row>
    <row r="31" spans="1:35" ht="30.75" customHeight="1" thickBot="1" x14ac:dyDescent="0.3">
      <c r="A31" s="41" t="s">
        <v>59</v>
      </c>
      <c r="B31" s="22" t="s">
        <v>292</v>
      </c>
      <c r="C31" s="384"/>
      <c r="D31" s="81">
        <v>432</v>
      </c>
      <c r="E31" s="413">
        <f t="shared" si="12"/>
        <v>510</v>
      </c>
      <c r="F31" s="413">
        <f t="shared" si="2"/>
        <v>170</v>
      </c>
      <c r="G31" s="83">
        <v>288</v>
      </c>
      <c r="H31" s="82">
        <f>SUM(H32:H34)</f>
        <v>340</v>
      </c>
      <c r="I31" s="82">
        <f>SUM(I32:I34)</f>
        <v>210</v>
      </c>
      <c r="J31" s="82">
        <f>SUM(J32:J34)</f>
        <v>130</v>
      </c>
      <c r="K31" s="118">
        <f>SUM(K32:K34)</f>
        <v>0</v>
      </c>
      <c r="L31" s="308"/>
      <c r="M31" s="82"/>
      <c r="N31" s="182"/>
      <c r="O31" s="119"/>
      <c r="P31" s="82"/>
      <c r="Q31" s="309"/>
      <c r="R31" s="308">
        <f t="shared" ref="R31:AI31" si="13">SUM(R32:R34)</f>
        <v>176</v>
      </c>
      <c r="S31" s="82">
        <f t="shared" si="13"/>
        <v>66</v>
      </c>
      <c r="T31" s="182">
        <f t="shared" si="13"/>
        <v>0</v>
      </c>
      <c r="U31" s="119">
        <f t="shared" si="13"/>
        <v>84</v>
      </c>
      <c r="V31" s="82">
        <f t="shared" si="13"/>
        <v>30</v>
      </c>
      <c r="W31" s="309">
        <f t="shared" si="13"/>
        <v>0</v>
      </c>
      <c r="X31" s="308">
        <f t="shared" si="13"/>
        <v>80</v>
      </c>
      <c r="Y31" s="82">
        <f t="shared" si="13"/>
        <v>34</v>
      </c>
      <c r="Z31" s="182">
        <f t="shared" si="13"/>
        <v>0</v>
      </c>
      <c r="AA31" s="216">
        <f t="shared" si="13"/>
        <v>0</v>
      </c>
      <c r="AB31" s="82">
        <f t="shared" si="13"/>
        <v>0</v>
      </c>
      <c r="AC31" s="309">
        <f t="shared" si="13"/>
        <v>0</v>
      </c>
      <c r="AD31" s="119">
        <f t="shared" si="13"/>
        <v>0</v>
      </c>
      <c r="AE31" s="82">
        <f t="shared" si="13"/>
        <v>0</v>
      </c>
      <c r="AF31" s="182">
        <f t="shared" si="13"/>
        <v>0</v>
      </c>
      <c r="AG31" s="216">
        <f t="shared" si="13"/>
        <v>0</v>
      </c>
      <c r="AH31" s="82">
        <f t="shared" si="13"/>
        <v>0</v>
      </c>
      <c r="AI31" s="309">
        <f t="shared" si="13"/>
        <v>0</v>
      </c>
    </row>
    <row r="32" spans="1:35" ht="15" x14ac:dyDescent="0.2">
      <c r="A32" s="424" t="s">
        <v>61</v>
      </c>
      <c r="B32" s="16" t="s">
        <v>180</v>
      </c>
      <c r="C32" s="269" t="s">
        <v>256</v>
      </c>
      <c r="D32" s="141"/>
      <c r="E32" s="548">
        <f t="shared" si="12"/>
        <v>270</v>
      </c>
      <c r="F32" s="548">
        <f t="shared" si="2"/>
        <v>90</v>
      </c>
      <c r="G32" s="549"/>
      <c r="H32" s="550">
        <f>R32+U32+X32+AA32+AD32+AG32</f>
        <v>180</v>
      </c>
      <c r="I32" s="550">
        <f>H32-J32</f>
        <v>110</v>
      </c>
      <c r="J32" s="550">
        <f>S32+V32+Y32+AB32+AE32+AH32</f>
        <v>70</v>
      </c>
      <c r="K32" s="551"/>
      <c r="L32" s="569"/>
      <c r="M32" s="570"/>
      <c r="N32" s="571"/>
      <c r="O32" s="572"/>
      <c r="P32" s="570"/>
      <c r="Q32" s="573"/>
      <c r="R32" s="554">
        <v>96</v>
      </c>
      <c r="S32" s="555">
        <v>40</v>
      </c>
      <c r="T32" s="556"/>
      <c r="U32" s="559">
        <v>84</v>
      </c>
      <c r="V32" s="555">
        <v>30</v>
      </c>
      <c r="W32" s="558"/>
      <c r="X32" s="554"/>
      <c r="Y32" s="555"/>
      <c r="Z32" s="556"/>
      <c r="AA32" s="559"/>
      <c r="AB32" s="555"/>
      <c r="AC32" s="558"/>
      <c r="AD32" s="557"/>
      <c r="AE32" s="555"/>
      <c r="AF32" s="556"/>
      <c r="AG32" s="559"/>
      <c r="AH32" s="555"/>
      <c r="AI32" s="558"/>
    </row>
    <row r="33" spans="1:35" ht="25.5" x14ac:dyDescent="0.2">
      <c r="A33" s="425" t="s">
        <v>62</v>
      </c>
      <c r="B33" s="13" t="s">
        <v>181</v>
      </c>
      <c r="C33" s="385" t="s">
        <v>260</v>
      </c>
      <c r="D33" s="32"/>
      <c r="E33" s="544">
        <f t="shared" si="12"/>
        <v>120</v>
      </c>
      <c r="F33" s="544">
        <f t="shared" si="2"/>
        <v>40</v>
      </c>
      <c r="G33" s="538"/>
      <c r="H33" s="537">
        <f>R33+U33+X33+AA33+AD33+AG33</f>
        <v>80</v>
      </c>
      <c r="I33" s="537">
        <f>H33-J33</f>
        <v>54</v>
      </c>
      <c r="J33" s="537">
        <f>S33+V33+Y33+AB33+AE33+AH33</f>
        <v>26</v>
      </c>
      <c r="K33" s="539"/>
      <c r="L33" s="574"/>
      <c r="M33" s="575"/>
      <c r="N33" s="576"/>
      <c r="O33" s="577"/>
      <c r="P33" s="575"/>
      <c r="Q33" s="578"/>
      <c r="R33" s="520">
        <v>80</v>
      </c>
      <c r="S33" s="521">
        <v>26</v>
      </c>
      <c r="T33" s="522"/>
      <c r="U33" s="523"/>
      <c r="V33" s="521"/>
      <c r="W33" s="524"/>
      <c r="X33" s="516"/>
      <c r="Y33" s="517"/>
      <c r="Z33" s="518"/>
      <c r="AA33" s="579"/>
      <c r="AB33" s="517"/>
      <c r="AC33" s="580"/>
      <c r="AD33" s="519"/>
      <c r="AE33" s="517"/>
      <c r="AF33" s="518"/>
      <c r="AG33" s="579"/>
      <c r="AH33" s="517"/>
      <c r="AI33" s="580"/>
    </row>
    <row r="34" spans="1:35" ht="26.25" thickBot="1" x14ac:dyDescent="0.25">
      <c r="A34" s="425" t="s">
        <v>63</v>
      </c>
      <c r="B34" s="14" t="s">
        <v>182</v>
      </c>
      <c r="C34" s="258" t="s">
        <v>262</v>
      </c>
      <c r="D34" s="32"/>
      <c r="E34" s="544">
        <f t="shared" si="12"/>
        <v>120</v>
      </c>
      <c r="F34" s="544">
        <f t="shared" si="2"/>
        <v>40</v>
      </c>
      <c r="G34" s="538"/>
      <c r="H34" s="537">
        <f>R34+U34+X34+AA34+AD34+AG34</f>
        <v>80</v>
      </c>
      <c r="I34" s="537">
        <f>H34-J34</f>
        <v>46</v>
      </c>
      <c r="J34" s="537">
        <f>S34+V34+Y34+AB34+AE34+AH34</f>
        <v>34</v>
      </c>
      <c r="K34" s="539"/>
      <c r="L34" s="581"/>
      <c r="M34" s="582"/>
      <c r="N34" s="583"/>
      <c r="O34" s="584"/>
      <c r="P34" s="582"/>
      <c r="Q34" s="585"/>
      <c r="R34" s="520"/>
      <c r="S34" s="521"/>
      <c r="T34" s="522"/>
      <c r="U34" s="523"/>
      <c r="V34" s="521"/>
      <c r="W34" s="524"/>
      <c r="X34" s="520">
        <v>80</v>
      </c>
      <c r="Y34" s="521">
        <v>34</v>
      </c>
      <c r="Z34" s="522"/>
      <c r="AA34" s="560"/>
      <c r="AB34" s="521"/>
      <c r="AC34" s="524"/>
      <c r="AD34" s="523"/>
      <c r="AE34" s="521"/>
      <c r="AF34" s="522"/>
      <c r="AG34" s="560"/>
      <c r="AH34" s="521"/>
      <c r="AI34" s="524"/>
    </row>
    <row r="35" spans="1:35" ht="30" customHeight="1" thickBot="1" x14ac:dyDescent="0.3">
      <c r="A35" s="15" t="s">
        <v>64</v>
      </c>
      <c r="B35" s="64" t="s">
        <v>65</v>
      </c>
      <c r="C35" s="386"/>
      <c r="D35" s="80">
        <v>2106</v>
      </c>
      <c r="E35" s="93">
        <f t="shared" si="12"/>
        <v>3300</v>
      </c>
      <c r="F35" s="93">
        <f t="shared" si="2"/>
        <v>1100</v>
      </c>
      <c r="G35" s="62">
        <v>1404</v>
      </c>
      <c r="H35" s="93">
        <f>H36+H50</f>
        <v>2200</v>
      </c>
      <c r="I35" s="61">
        <f>H35-J35</f>
        <v>993</v>
      </c>
      <c r="J35" s="61">
        <f>J36+J50</f>
        <v>1207</v>
      </c>
      <c r="K35" s="63">
        <f>K36+K50</f>
        <v>30</v>
      </c>
      <c r="L35" s="318"/>
      <c r="M35" s="61"/>
      <c r="N35" s="186"/>
      <c r="O35" s="208"/>
      <c r="P35" s="61"/>
      <c r="Q35" s="319"/>
      <c r="R35" s="353">
        <f t="shared" ref="R35:AI35" si="14">R36+R50</f>
        <v>272</v>
      </c>
      <c r="S35" s="61">
        <f t="shared" si="14"/>
        <v>128</v>
      </c>
      <c r="T35" s="186">
        <f t="shared" si="14"/>
        <v>0</v>
      </c>
      <c r="U35" s="120">
        <f t="shared" si="14"/>
        <v>300</v>
      </c>
      <c r="V35" s="61">
        <f t="shared" si="14"/>
        <v>182</v>
      </c>
      <c r="W35" s="319">
        <f t="shared" si="14"/>
        <v>0</v>
      </c>
      <c r="X35" s="353">
        <f t="shared" si="14"/>
        <v>384</v>
      </c>
      <c r="Y35" s="61">
        <f t="shared" si="14"/>
        <v>168</v>
      </c>
      <c r="Z35" s="186">
        <f t="shared" si="14"/>
        <v>0</v>
      </c>
      <c r="AA35" s="238">
        <f t="shared" si="14"/>
        <v>576</v>
      </c>
      <c r="AB35" s="61">
        <f t="shared" si="14"/>
        <v>312</v>
      </c>
      <c r="AC35" s="319">
        <f t="shared" si="14"/>
        <v>0</v>
      </c>
      <c r="AD35" s="120">
        <f t="shared" si="14"/>
        <v>416</v>
      </c>
      <c r="AE35" s="61">
        <f t="shared" si="14"/>
        <v>281</v>
      </c>
      <c r="AF35" s="186">
        <f t="shared" si="14"/>
        <v>30</v>
      </c>
      <c r="AG35" s="221">
        <f t="shared" si="14"/>
        <v>252</v>
      </c>
      <c r="AH35" s="61">
        <f t="shared" si="14"/>
        <v>120</v>
      </c>
      <c r="AI35" s="319">
        <f t="shared" si="14"/>
        <v>0</v>
      </c>
    </row>
    <row r="36" spans="1:35" ht="23.25" thickBot="1" x14ac:dyDescent="0.25">
      <c r="A36" s="85" t="s">
        <v>66</v>
      </c>
      <c r="B36" s="86" t="s">
        <v>67</v>
      </c>
      <c r="C36" s="387"/>
      <c r="D36" s="42">
        <v>742</v>
      </c>
      <c r="E36" s="422">
        <f t="shared" si="12"/>
        <v>1618.5</v>
      </c>
      <c r="F36" s="422">
        <f t="shared" si="2"/>
        <v>539.5</v>
      </c>
      <c r="G36" s="68">
        <v>720</v>
      </c>
      <c r="H36" s="422">
        <f>SUM(H37:H49)</f>
        <v>1079</v>
      </c>
      <c r="I36" s="422">
        <f>SUM(I37:I49)</f>
        <v>500</v>
      </c>
      <c r="J36" s="422">
        <f>SUM(J37:J49)</f>
        <v>579</v>
      </c>
      <c r="K36" s="423">
        <f>SUM(K37:K49)</f>
        <v>0</v>
      </c>
      <c r="L36" s="320"/>
      <c r="M36" s="142"/>
      <c r="N36" s="225"/>
      <c r="O36" s="210"/>
      <c r="P36" s="142"/>
      <c r="Q36" s="321"/>
      <c r="R36" s="320">
        <f t="shared" ref="R36:AF36" si="15">SUM(R37:R48)</f>
        <v>272</v>
      </c>
      <c r="S36" s="142">
        <f t="shared" si="15"/>
        <v>128</v>
      </c>
      <c r="T36" s="225">
        <f t="shared" si="15"/>
        <v>0</v>
      </c>
      <c r="U36" s="210">
        <f t="shared" si="15"/>
        <v>192</v>
      </c>
      <c r="V36" s="142">
        <f t="shared" si="15"/>
        <v>136</v>
      </c>
      <c r="W36" s="321">
        <f t="shared" si="15"/>
        <v>0</v>
      </c>
      <c r="X36" s="320">
        <f t="shared" si="15"/>
        <v>208</v>
      </c>
      <c r="Y36" s="142">
        <f t="shared" si="15"/>
        <v>78</v>
      </c>
      <c r="Z36" s="225">
        <f t="shared" si="15"/>
        <v>0</v>
      </c>
      <c r="AA36" s="253">
        <f t="shared" si="15"/>
        <v>180</v>
      </c>
      <c r="AB36" s="142">
        <f t="shared" si="15"/>
        <v>98</v>
      </c>
      <c r="AC36" s="321">
        <f t="shared" si="15"/>
        <v>0</v>
      </c>
      <c r="AD36" s="210">
        <f t="shared" si="15"/>
        <v>65</v>
      </c>
      <c r="AE36" s="142">
        <f t="shared" si="15"/>
        <v>59</v>
      </c>
      <c r="AF36" s="225">
        <f t="shared" si="15"/>
        <v>0</v>
      </c>
      <c r="AG36" s="253">
        <f>SUM(AG37:AG49)</f>
        <v>162</v>
      </c>
      <c r="AH36" s="142">
        <f>SUM(AH37:AH48)</f>
        <v>64</v>
      </c>
      <c r="AI36" s="321">
        <f>SUM(AI37:AI48)</f>
        <v>0</v>
      </c>
    </row>
    <row r="37" spans="1:35" ht="14.25" customHeight="1" x14ac:dyDescent="0.2">
      <c r="A37" s="427" t="s">
        <v>188</v>
      </c>
      <c r="B37" s="13" t="s">
        <v>183</v>
      </c>
      <c r="C37" s="269" t="s">
        <v>256</v>
      </c>
      <c r="D37" s="141"/>
      <c r="E37" s="548">
        <f t="shared" si="12"/>
        <v>186</v>
      </c>
      <c r="F37" s="548">
        <f t="shared" si="2"/>
        <v>62</v>
      </c>
      <c r="G37" s="549"/>
      <c r="H37" s="550">
        <f t="shared" ref="H37:H49" si="16">R37+U37+X37+AA37+AD37+AG37</f>
        <v>124</v>
      </c>
      <c r="I37" s="550">
        <f t="shared" ref="I37:I49" si="17">H37-J37</f>
        <v>44</v>
      </c>
      <c r="J37" s="550">
        <f t="shared" ref="J37:J49" si="18">S37+V37+Y37+AB37+AE37+AH37</f>
        <v>80</v>
      </c>
      <c r="K37" s="551"/>
      <c r="L37" s="574"/>
      <c r="M37" s="575"/>
      <c r="N37" s="576"/>
      <c r="O37" s="577"/>
      <c r="P37" s="575"/>
      <c r="Q37" s="578"/>
      <c r="R37" s="516">
        <v>64</v>
      </c>
      <c r="S37" s="517">
        <v>28</v>
      </c>
      <c r="T37" s="518"/>
      <c r="U37" s="519">
        <v>60</v>
      </c>
      <c r="V37" s="517">
        <v>52</v>
      </c>
      <c r="W37" s="580"/>
      <c r="X37" s="516"/>
      <c r="Y37" s="517"/>
      <c r="Z37" s="518"/>
      <c r="AA37" s="579"/>
      <c r="AB37" s="517"/>
      <c r="AC37" s="580"/>
      <c r="AD37" s="519"/>
      <c r="AE37" s="517"/>
      <c r="AF37" s="518"/>
      <c r="AG37" s="579"/>
      <c r="AH37" s="517"/>
      <c r="AI37" s="580"/>
    </row>
    <row r="38" spans="1:35" ht="25.5" x14ac:dyDescent="0.2">
      <c r="A38" s="427" t="s">
        <v>189</v>
      </c>
      <c r="B38" s="14" t="s">
        <v>184</v>
      </c>
      <c r="C38" s="383" t="s">
        <v>282</v>
      </c>
      <c r="D38" s="32"/>
      <c r="E38" s="544">
        <f t="shared" si="12"/>
        <v>120</v>
      </c>
      <c r="F38" s="544">
        <f t="shared" si="2"/>
        <v>40</v>
      </c>
      <c r="G38" s="538"/>
      <c r="H38" s="537">
        <f t="shared" si="16"/>
        <v>80</v>
      </c>
      <c r="I38" s="537">
        <f t="shared" si="17"/>
        <v>56</v>
      </c>
      <c r="J38" s="537">
        <f t="shared" si="18"/>
        <v>24</v>
      </c>
      <c r="K38" s="539"/>
      <c r="L38" s="581"/>
      <c r="M38" s="582"/>
      <c r="N38" s="583"/>
      <c r="O38" s="584"/>
      <c r="P38" s="582"/>
      <c r="Q38" s="585"/>
      <c r="R38" s="520"/>
      <c r="S38" s="521"/>
      <c r="T38" s="522"/>
      <c r="U38" s="523"/>
      <c r="V38" s="521"/>
      <c r="W38" s="524"/>
      <c r="X38" s="520">
        <v>80</v>
      </c>
      <c r="Y38" s="521">
        <v>24</v>
      </c>
      <c r="Z38" s="522"/>
      <c r="AA38" s="560"/>
      <c r="AB38" s="521"/>
      <c r="AC38" s="524"/>
      <c r="AD38" s="523"/>
      <c r="AE38" s="521"/>
      <c r="AF38" s="522"/>
      <c r="AG38" s="560"/>
      <c r="AH38" s="521"/>
      <c r="AI38" s="524"/>
    </row>
    <row r="39" spans="1:35" ht="25.5" x14ac:dyDescent="0.2">
      <c r="A39" s="427" t="s">
        <v>190</v>
      </c>
      <c r="B39" s="14" t="s">
        <v>185</v>
      </c>
      <c r="C39" s="383" t="s">
        <v>264</v>
      </c>
      <c r="D39" s="32"/>
      <c r="E39" s="544">
        <f t="shared" si="12"/>
        <v>120</v>
      </c>
      <c r="F39" s="544">
        <f t="shared" si="2"/>
        <v>40</v>
      </c>
      <c r="G39" s="538"/>
      <c r="H39" s="537">
        <f t="shared" si="16"/>
        <v>80</v>
      </c>
      <c r="I39" s="537">
        <f t="shared" si="17"/>
        <v>40</v>
      </c>
      <c r="J39" s="537">
        <f t="shared" si="18"/>
        <v>40</v>
      </c>
      <c r="K39" s="539"/>
      <c r="L39" s="581"/>
      <c r="M39" s="582"/>
      <c r="N39" s="583"/>
      <c r="O39" s="584"/>
      <c r="P39" s="582"/>
      <c r="Q39" s="585"/>
      <c r="R39" s="520">
        <v>80</v>
      </c>
      <c r="S39" s="521">
        <v>40</v>
      </c>
      <c r="T39" s="522"/>
      <c r="U39" s="523"/>
      <c r="V39" s="521"/>
      <c r="W39" s="524"/>
      <c r="X39" s="520"/>
      <c r="Y39" s="521"/>
      <c r="Z39" s="522"/>
      <c r="AA39" s="560"/>
      <c r="AB39" s="521"/>
      <c r="AC39" s="524"/>
      <c r="AD39" s="523"/>
      <c r="AE39" s="521"/>
      <c r="AF39" s="522"/>
      <c r="AG39" s="560"/>
      <c r="AH39" s="521"/>
      <c r="AI39" s="524"/>
    </row>
    <row r="40" spans="1:35" ht="15.75" customHeight="1" x14ac:dyDescent="0.2">
      <c r="A40" s="427" t="s">
        <v>191</v>
      </c>
      <c r="B40" s="13" t="s">
        <v>186</v>
      </c>
      <c r="C40" s="258" t="s">
        <v>263</v>
      </c>
      <c r="D40" s="32"/>
      <c r="E40" s="544">
        <f t="shared" si="12"/>
        <v>126</v>
      </c>
      <c r="F40" s="544">
        <f t="shared" si="2"/>
        <v>42</v>
      </c>
      <c r="G40" s="538"/>
      <c r="H40" s="537">
        <f t="shared" si="16"/>
        <v>84</v>
      </c>
      <c r="I40" s="537">
        <f t="shared" si="17"/>
        <v>18</v>
      </c>
      <c r="J40" s="537">
        <f t="shared" si="18"/>
        <v>66</v>
      </c>
      <c r="K40" s="539"/>
      <c r="L40" s="581"/>
      <c r="M40" s="582"/>
      <c r="N40" s="583"/>
      <c r="O40" s="584"/>
      <c r="P40" s="582"/>
      <c r="Q40" s="585"/>
      <c r="R40" s="520"/>
      <c r="S40" s="521"/>
      <c r="T40" s="522"/>
      <c r="U40" s="523">
        <v>84</v>
      </c>
      <c r="V40" s="521">
        <v>66</v>
      </c>
      <c r="W40" s="524"/>
      <c r="X40" s="520"/>
      <c r="Y40" s="521"/>
      <c r="Z40" s="522"/>
      <c r="AA40" s="560"/>
      <c r="AB40" s="521"/>
      <c r="AC40" s="524"/>
      <c r="AD40" s="523"/>
      <c r="AE40" s="521"/>
      <c r="AF40" s="522"/>
      <c r="AG40" s="560"/>
      <c r="AH40" s="521"/>
      <c r="AI40" s="524"/>
    </row>
    <row r="41" spans="1:35" ht="15.75" customHeight="1" x14ac:dyDescent="0.2">
      <c r="A41" s="427" t="s">
        <v>192</v>
      </c>
      <c r="B41" s="14" t="s">
        <v>187</v>
      </c>
      <c r="C41" s="268" t="s">
        <v>264</v>
      </c>
      <c r="D41" s="32"/>
      <c r="E41" s="544">
        <f t="shared" si="12"/>
        <v>144</v>
      </c>
      <c r="F41" s="544">
        <f t="shared" si="2"/>
        <v>48</v>
      </c>
      <c r="G41" s="538"/>
      <c r="H41" s="537">
        <f t="shared" si="16"/>
        <v>96</v>
      </c>
      <c r="I41" s="537">
        <f t="shared" si="17"/>
        <v>42</v>
      </c>
      <c r="J41" s="537">
        <f t="shared" si="18"/>
        <v>54</v>
      </c>
      <c r="K41" s="539"/>
      <c r="L41" s="581"/>
      <c r="M41" s="582"/>
      <c r="N41" s="583"/>
      <c r="O41" s="584"/>
      <c r="P41" s="582"/>
      <c r="Q41" s="585"/>
      <c r="R41" s="520">
        <v>96</v>
      </c>
      <c r="S41" s="521">
        <v>54</v>
      </c>
      <c r="T41" s="522"/>
      <c r="U41" s="523"/>
      <c r="V41" s="521"/>
      <c r="W41" s="524"/>
      <c r="X41" s="520"/>
      <c r="Y41" s="521"/>
      <c r="Z41" s="522"/>
      <c r="AA41" s="560"/>
      <c r="AB41" s="521"/>
      <c r="AC41" s="524"/>
      <c r="AD41" s="523"/>
      <c r="AE41" s="521"/>
      <c r="AF41" s="522"/>
      <c r="AG41" s="560"/>
      <c r="AH41" s="521"/>
      <c r="AI41" s="524"/>
    </row>
    <row r="42" spans="1:35" ht="15" customHeight="1" x14ac:dyDescent="0.2">
      <c r="A42" s="427" t="s">
        <v>193</v>
      </c>
      <c r="B42" s="14" t="s">
        <v>243</v>
      </c>
      <c r="C42" s="382" t="s">
        <v>261</v>
      </c>
      <c r="D42" s="32"/>
      <c r="E42" s="544">
        <f t="shared" si="12"/>
        <v>121.5</v>
      </c>
      <c r="F42" s="544">
        <f t="shared" si="2"/>
        <v>40.5</v>
      </c>
      <c r="G42" s="538"/>
      <c r="H42" s="537">
        <f t="shared" si="16"/>
        <v>81</v>
      </c>
      <c r="I42" s="537">
        <f t="shared" si="17"/>
        <v>49</v>
      </c>
      <c r="J42" s="537">
        <f t="shared" si="18"/>
        <v>32</v>
      </c>
      <c r="K42" s="539"/>
      <c r="L42" s="581"/>
      <c r="M42" s="582"/>
      <c r="N42" s="583"/>
      <c r="O42" s="584"/>
      <c r="P42" s="582"/>
      <c r="Q42" s="585"/>
      <c r="R42" s="520"/>
      <c r="S42" s="521"/>
      <c r="T42" s="522"/>
      <c r="U42" s="523"/>
      <c r="V42" s="521"/>
      <c r="W42" s="524"/>
      <c r="X42" s="520"/>
      <c r="Y42" s="521"/>
      <c r="Z42" s="522"/>
      <c r="AA42" s="560"/>
      <c r="AB42" s="521"/>
      <c r="AC42" s="524"/>
      <c r="AD42" s="523"/>
      <c r="AE42" s="521"/>
      <c r="AF42" s="522"/>
      <c r="AG42" s="560">
        <v>81</v>
      </c>
      <c r="AH42" s="521">
        <v>32</v>
      </c>
      <c r="AI42" s="524"/>
    </row>
    <row r="43" spans="1:35" ht="38.25" x14ac:dyDescent="0.2">
      <c r="A43" s="427" t="s">
        <v>194</v>
      </c>
      <c r="B43" s="14" t="s">
        <v>198</v>
      </c>
      <c r="C43" s="382" t="s">
        <v>265</v>
      </c>
      <c r="D43" s="32"/>
      <c r="E43" s="544">
        <f t="shared" si="12"/>
        <v>81</v>
      </c>
      <c r="F43" s="544">
        <f t="shared" si="2"/>
        <v>27</v>
      </c>
      <c r="G43" s="538"/>
      <c r="H43" s="537">
        <f t="shared" si="16"/>
        <v>54</v>
      </c>
      <c r="I43" s="537">
        <f t="shared" si="17"/>
        <v>32</v>
      </c>
      <c r="J43" s="537">
        <f t="shared" si="18"/>
        <v>22</v>
      </c>
      <c r="K43" s="539"/>
      <c r="L43" s="581"/>
      <c r="M43" s="582"/>
      <c r="N43" s="583"/>
      <c r="O43" s="584"/>
      <c r="P43" s="582"/>
      <c r="Q43" s="585"/>
      <c r="R43" s="520"/>
      <c r="S43" s="521"/>
      <c r="T43" s="522"/>
      <c r="U43" s="523"/>
      <c r="V43" s="521"/>
      <c r="W43" s="524"/>
      <c r="X43" s="520"/>
      <c r="Y43" s="521"/>
      <c r="Z43" s="522"/>
      <c r="AA43" s="560">
        <v>54</v>
      </c>
      <c r="AB43" s="521">
        <v>22</v>
      </c>
      <c r="AC43" s="524"/>
      <c r="AD43" s="523"/>
      <c r="AE43" s="521"/>
      <c r="AF43" s="522"/>
      <c r="AG43" s="560"/>
      <c r="AH43" s="521"/>
      <c r="AI43" s="524"/>
    </row>
    <row r="44" spans="1:35" ht="15" customHeight="1" x14ac:dyDescent="0.2">
      <c r="A44" s="427" t="s">
        <v>195</v>
      </c>
      <c r="B44" s="103" t="s">
        <v>199</v>
      </c>
      <c r="C44" s="382" t="s">
        <v>263</v>
      </c>
      <c r="D44" s="32"/>
      <c r="E44" s="544">
        <f t="shared" si="12"/>
        <v>120</v>
      </c>
      <c r="F44" s="544">
        <f t="shared" si="2"/>
        <v>40</v>
      </c>
      <c r="G44" s="538"/>
      <c r="H44" s="537">
        <f t="shared" si="16"/>
        <v>80</v>
      </c>
      <c r="I44" s="537">
        <f t="shared" si="17"/>
        <v>56</v>
      </c>
      <c r="J44" s="537">
        <f t="shared" si="18"/>
        <v>24</v>
      </c>
      <c r="K44" s="539"/>
      <c r="L44" s="581"/>
      <c r="M44" s="582"/>
      <c r="N44" s="583"/>
      <c r="O44" s="584"/>
      <c r="P44" s="582"/>
      <c r="Q44" s="585"/>
      <c r="R44" s="520">
        <v>32</v>
      </c>
      <c r="S44" s="521">
        <v>6</v>
      </c>
      <c r="T44" s="522"/>
      <c r="U44" s="523">
        <v>48</v>
      </c>
      <c r="V44" s="521">
        <v>18</v>
      </c>
      <c r="W44" s="524"/>
      <c r="X44" s="520"/>
      <c r="Y44" s="521"/>
      <c r="Z44" s="522"/>
      <c r="AA44" s="560"/>
      <c r="AB44" s="521"/>
      <c r="AC44" s="524"/>
      <c r="AD44" s="523"/>
      <c r="AE44" s="521"/>
      <c r="AF44" s="522"/>
      <c r="AG44" s="560"/>
      <c r="AH44" s="521"/>
      <c r="AI44" s="524"/>
    </row>
    <row r="45" spans="1:35" ht="25.5" x14ac:dyDescent="0.2">
      <c r="A45" s="427" t="s">
        <v>196</v>
      </c>
      <c r="B45" s="257" t="s">
        <v>68</v>
      </c>
      <c r="C45" s="382" t="s">
        <v>259</v>
      </c>
      <c r="D45" s="379"/>
      <c r="E45" s="544">
        <f t="shared" si="12"/>
        <v>96</v>
      </c>
      <c r="F45" s="586">
        <f t="shared" si="2"/>
        <v>32</v>
      </c>
      <c r="G45" s="540"/>
      <c r="H45" s="541">
        <f t="shared" si="16"/>
        <v>64</v>
      </c>
      <c r="I45" s="541">
        <f t="shared" si="17"/>
        <v>40</v>
      </c>
      <c r="J45" s="541">
        <f t="shared" si="18"/>
        <v>24</v>
      </c>
      <c r="K45" s="542"/>
      <c r="L45" s="587"/>
      <c r="M45" s="588"/>
      <c r="N45" s="589"/>
      <c r="O45" s="590"/>
      <c r="P45" s="588"/>
      <c r="Q45" s="591"/>
      <c r="R45" s="525"/>
      <c r="S45" s="526"/>
      <c r="T45" s="527"/>
      <c r="U45" s="528"/>
      <c r="V45" s="526"/>
      <c r="W45" s="529"/>
      <c r="X45" s="525">
        <v>64</v>
      </c>
      <c r="Y45" s="526">
        <v>24</v>
      </c>
      <c r="Z45" s="527"/>
      <c r="AA45" s="592"/>
      <c r="AB45" s="526"/>
      <c r="AC45" s="529"/>
      <c r="AD45" s="528"/>
      <c r="AE45" s="526"/>
      <c r="AF45" s="527"/>
      <c r="AG45" s="592"/>
      <c r="AH45" s="526"/>
      <c r="AI45" s="529"/>
    </row>
    <row r="46" spans="1:35" ht="23.25" customHeight="1" x14ac:dyDescent="0.2">
      <c r="A46" s="427" t="s">
        <v>197</v>
      </c>
      <c r="B46" s="507" t="s">
        <v>217</v>
      </c>
      <c r="C46" s="383" t="s">
        <v>266</v>
      </c>
      <c r="D46" s="32"/>
      <c r="E46" s="544">
        <f t="shared" si="12"/>
        <v>177</v>
      </c>
      <c r="F46" s="544">
        <f t="shared" si="2"/>
        <v>59</v>
      </c>
      <c r="G46" s="538"/>
      <c r="H46" s="537">
        <f t="shared" si="16"/>
        <v>118</v>
      </c>
      <c r="I46" s="537">
        <f t="shared" si="17"/>
        <v>40</v>
      </c>
      <c r="J46" s="537">
        <f t="shared" si="18"/>
        <v>78</v>
      </c>
      <c r="K46" s="539"/>
      <c r="L46" s="593"/>
      <c r="M46" s="594"/>
      <c r="N46" s="595"/>
      <c r="O46" s="596"/>
      <c r="P46" s="594"/>
      <c r="Q46" s="597"/>
      <c r="R46" s="520"/>
      <c r="S46" s="521"/>
      <c r="T46" s="522"/>
      <c r="U46" s="523"/>
      <c r="V46" s="521"/>
      <c r="W46" s="524"/>
      <c r="X46" s="520">
        <v>64</v>
      </c>
      <c r="Y46" s="521">
        <v>30</v>
      </c>
      <c r="Z46" s="522"/>
      <c r="AA46" s="560">
        <v>54</v>
      </c>
      <c r="AB46" s="521">
        <v>48</v>
      </c>
      <c r="AC46" s="524"/>
      <c r="AD46" s="523"/>
      <c r="AE46" s="521"/>
      <c r="AF46" s="522"/>
      <c r="AG46" s="560"/>
      <c r="AH46" s="521"/>
      <c r="AI46" s="524"/>
    </row>
    <row r="47" spans="1:35" ht="15" x14ac:dyDescent="0.2">
      <c r="A47" s="427" t="s">
        <v>219</v>
      </c>
      <c r="B47" s="248" t="s">
        <v>221</v>
      </c>
      <c r="C47" s="383" t="s">
        <v>266</v>
      </c>
      <c r="D47" s="379"/>
      <c r="E47" s="544">
        <f t="shared" si="12"/>
        <v>108</v>
      </c>
      <c r="F47" s="586">
        <f t="shared" si="2"/>
        <v>36</v>
      </c>
      <c r="G47" s="540"/>
      <c r="H47" s="537">
        <f t="shared" si="16"/>
        <v>72</v>
      </c>
      <c r="I47" s="537">
        <f t="shared" si="17"/>
        <v>44</v>
      </c>
      <c r="J47" s="537">
        <f t="shared" si="18"/>
        <v>28</v>
      </c>
      <c r="K47" s="542"/>
      <c r="L47" s="587"/>
      <c r="M47" s="588"/>
      <c r="N47" s="589"/>
      <c r="O47" s="590"/>
      <c r="P47" s="588"/>
      <c r="Q47" s="591"/>
      <c r="R47" s="525"/>
      <c r="S47" s="526"/>
      <c r="T47" s="527"/>
      <c r="U47" s="528"/>
      <c r="V47" s="526"/>
      <c r="W47" s="529"/>
      <c r="X47" s="525"/>
      <c r="Y47" s="526"/>
      <c r="Z47" s="527"/>
      <c r="AA47" s="592">
        <v>72</v>
      </c>
      <c r="AB47" s="526">
        <v>28</v>
      </c>
      <c r="AC47" s="529"/>
      <c r="AD47" s="528"/>
      <c r="AE47" s="526"/>
      <c r="AF47" s="527"/>
      <c r="AG47" s="592"/>
      <c r="AH47" s="598"/>
      <c r="AI47" s="529"/>
    </row>
    <row r="48" spans="1:35" ht="15" x14ac:dyDescent="0.2">
      <c r="A48" s="425" t="s">
        <v>220</v>
      </c>
      <c r="B48" s="103" t="s">
        <v>214</v>
      </c>
      <c r="C48" s="383" t="s">
        <v>267</v>
      </c>
      <c r="D48" s="32"/>
      <c r="E48" s="544">
        <v>151</v>
      </c>
      <c r="F48" s="544">
        <f t="shared" si="2"/>
        <v>50</v>
      </c>
      <c r="G48" s="538"/>
      <c r="H48" s="537">
        <f t="shared" si="16"/>
        <v>101</v>
      </c>
      <c r="I48" s="537">
        <f t="shared" si="17"/>
        <v>10</v>
      </c>
      <c r="J48" s="537">
        <f t="shared" si="18"/>
        <v>91</v>
      </c>
      <c r="K48" s="539"/>
      <c r="L48" s="581"/>
      <c r="M48" s="582"/>
      <c r="N48" s="583"/>
      <c r="O48" s="584"/>
      <c r="P48" s="582"/>
      <c r="Q48" s="585"/>
      <c r="R48" s="520"/>
      <c r="S48" s="521"/>
      <c r="T48" s="522"/>
      <c r="U48" s="523"/>
      <c r="V48" s="521"/>
      <c r="W48" s="524"/>
      <c r="X48" s="520"/>
      <c r="Y48" s="521"/>
      <c r="Z48" s="522"/>
      <c r="AA48" s="560"/>
      <c r="AB48" s="521"/>
      <c r="AC48" s="524"/>
      <c r="AD48" s="523">
        <v>65</v>
      </c>
      <c r="AE48" s="521">
        <v>59</v>
      </c>
      <c r="AF48" s="522"/>
      <c r="AG48" s="560">
        <v>36</v>
      </c>
      <c r="AH48" s="521">
        <v>32</v>
      </c>
      <c r="AI48" s="524"/>
    </row>
    <row r="49" spans="1:35" ht="15.75" customHeight="1" thickBot="1" x14ac:dyDescent="0.25">
      <c r="A49" s="428" t="s">
        <v>249</v>
      </c>
      <c r="B49" s="421" t="s">
        <v>252</v>
      </c>
      <c r="C49" s="383" t="s">
        <v>267</v>
      </c>
      <c r="D49" s="49"/>
      <c r="E49" s="544">
        <f t="shared" si="12"/>
        <v>67.5</v>
      </c>
      <c r="F49" s="544">
        <f t="shared" si="2"/>
        <v>22.5</v>
      </c>
      <c r="G49" s="545"/>
      <c r="H49" s="537">
        <f t="shared" si="16"/>
        <v>45</v>
      </c>
      <c r="I49" s="537">
        <f t="shared" si="17"/>
        <v>29</v>
      </c>
      <c r="J49" s="537">
        <f t="shared" si="18"/>
        <v>16</v>
      </c>
      <c r="K49" s="547"/>
      <c r="L49" s="599"/>
      <c r="M49" s="600"/>
      <c r="N49" s="601"/>
      <c r="O49" s="602"/>
      <c r="P49" s="600"/>
      <c r="Q49" s="603"/>
      <c r="R49" s="530"/>
      <c r="S49" s="531"/>
      <c r="T49" s="532"/>
      <c r="U49" s="604"/>
      <c r="V49" s="531"/>
      <c r="W49" s="568"/>
      <c r="X49" s="530"/>
      <c r="Y49" s="531"/>
      <c r="Z49" s="532"/>
      <c r="AA49" s="605"/>
      <c r="AB49" s="531"/>
      <c r="AC49" s="568"/>
      <c r="AD49" s="604"/>
      <c r="AE49" s="531"/>
      <c r="AF49" s="532"/>
      <c r="AG49" s="605">
        <v>45</v>
      </c>
      <c r="AH49" s="526">
        <v>16</v>
      </c>
      <c r="AI49" s="568"/>
    </row>
    <row r="50" spans="1:35" ht="21.75" customHeight="1" thickBot="1" x14ac:dyDescent="0.25">
      <c r="A50" s="90" t="s">
        <v>69</v>
      </c>
      <c r="B50" s="91" t="s">
        <v>70</v>
      </c>
      <c r="C50" s="388"/>
      <c r="D50" s="78">
        <v>802</v>
      </c>
      <c r="E50" s="94">
        <f>E51+E58+E63+E69</f>
        <v>1681.5</v>
      </c>
      <c r="F50" s="94">
        <f>F51+F58+F63+F69</f>
        <v>560.5</v>
      </c>
      <c r="G50" s="68">
        <v>684</v>
      </c>
      <c r="H50" s="94">
        <f>H51+H58+H63+H69</f>
        <v>1121</v>
      </c>
      <c r="I50" s="94">
        <f>I51+I58+I63+I69</f>
        <v>463</v>
      </c>
      <c r="J50" s="94">
        <f>J51+J58+J63+J69</f>
        <v>628</v>
      </c>
      <c r="K50" s="207">
        <f>K51+K58+K63+K69</f>
        <v>30</v>
      </c>
      <c r="L50" s="328"/>
      <c r="M50" s="67"/>
      <c r="N50" s="224"/>
      <c r="O50" s="209"/>
      <c r="P50" s="67"/>
      <c r="Q50" s="329"/>
      <c r="R50" s="360">
        <f t="shared" ref="R50:AI50" si="19">R51+R58+R63+R69</f>
        <v>0</v>
      </c>
      <c r="S50" s="94">
        <f t="shared" si="19"/>
        <v>0</v>
      </c>
      <c r="T50" s="190">
        <f t="shared" si="19"/>
        <v>0</v>
      </c>
      <c r="U50" s="178">
        <f t="shared" si="19"/>
        <v>108</v>
      </c>
      <c r="V50" s="94">
        <f t="shared" si="19"/>
        <v>46</v>
      </c>
      <c r="W50" s="361">
        <f t="shared" si="19"/>
        <v>0</v>
      </c>
      <c r="X50" s="360">
        <f t="shared" si="19"/>
        <v>176</v>
      </c>
      <c r="Y50" s="94">
        <f t="shared" si="19"/>
        <v>90</v>
      </c>
      <c r="Z50" s="190">
        <f t="shared" si="19"/>
        <v>0</v>
      </c>
      <c r="AA50" s="241">
        <f t="shared" si="19"/>
        <v>396</v>
      </c>
      <c r="AB50" s="94">
        <f t="shared" si="19"/>
        <v>214</v>
      </c>
      <c r="AC50" s="361">
        <f t="shared" si="19"/>
        <v>0</v>
      </c>
      <c r="AD50" s="178">
        <f t="shared" si="19"/>
        <v>351</v>
      </c>
      <c r="AE50" s="94">
        <f t="shared" si="19"/>
        <v>222</v>
      </c>
      <c r="AF50" s="190">
        <f t="shared" si="19"/>
        <v>30</v>
      </c>
      <c r="AG50" s="241">
        <f t="shared" si="19"/>
        <v>90</v>
      </c>
      <c r="AH50" s="94">
        <f t="shared" si="19"/>
        <v>56</v>
      </c>
      <c r="AI50" s="361">
        <f t="shared" si="19"/>
        <v>0</v>
      </c>
    </row>
    <row r="51" spans="1:35" ht="45.75" thickBot="1" x14ac:dyDescent="0.25">
      <c r="A51" s="88" t="s">
        <v>71</v>
      </c>
      <c r="B51" s="89" t="s">
        <v>200</v>
      </c>
      <c r="C51" s="389" t="s">
        <v>268</v>
      </c>
      <c r="D51" s="42"/>
      <c r="E51" s="252">
        <f>H51*1.5</f>
        <v>621</v>
      </c>
      <c r="F51" s="252">
        <f>E51-H51</f>
        <v>207</v>
      </c>
      <c r="G51" s="43"/>
      <c r="H51" s="142">
        <f>SUM(H52:H55)</f>
        <v>414</v>
      </c>
      <c r="I51" s="142">
        <f>SUM(I52:I55)</f>
        <v>198</v>
      </c>
      <c r="J51" s="142">
        <f>SUM(J52:J55)</f>
        <v>216</v>
      </c>
      <c r="K51" s="143">
        <f>SUM(K52:K53)</f>
        <v>0</v>
      </c>
      <c r="L51" s="320"/>
      <c r="M51" s="142"/>
      <c r="N51" s="225"/>
      <c r="O51" s="210"/>
      <c r="P51" s="142"/>
      <c r="Q51" s="321"/>
      <c r="R51" s="362">
        <f t="shared" ref="R51:AI51" si="20">SUM(R52:R55)</f>
        <v>0</v>
      </c>
      <c r="S51" s="99">
        <f t="shared" si="20"/>
        <v>0</v>
      </c>
      <c r="T51" s="191">
        <f t="shared" si="20"/>
        <v>0</v>
      </c>
      <c r="U51" s="179">
        <f t="shared" si="20"/>
        <v>108</v>
      </c>
      <c r="V51" s="99">
        <f t="shared" si="20"/>
        <v>46</v>
      </c>
      <c r="W51" s="363">
        <f t="shared" si="20"/>
        <v>0</v>
      </c>
      <c r="X51" s="362">
        <f t="shared" si="20"/>
        <v>144</v>
      </c>
      <c r="Y51" s="99">
        <f t="shared" si="20"/>
        <v>90</v>
      </c>
      <c r="Z51" s="191">
        <f t="shared" si="20"/>
        <v>0</v>
      </c>
      <c r="AA51" s="242">
        <f t="shared" si="20"/>
        <v>162</v>
      </c>
      <c r="AB51" s="99">
        <f t="shared" si="20"/>
        <v>80</v>
      </c>
      <c r="AC51" s="363">
        <f t="shared" si="20"/>
        <v>0</v>
      </c>
      <c r="AD51" s="362">
        <f t="shared" si="20"/>
        <v>0</v>
      </c>
      <c r="AE51" s="99">
        <f t="shared" si="20"/>
        <v>0</v>
      </c>
      <c r="AF51" s="191">
        <f t="shared" si="20"/>
        <v>0</v>
      </c>
      <c r="AG51" s="242">
        <f t="shared" si="20"/>
        <v>0</v>
      </c>
      <c r="AH51" s="99">
        <f t="shared" si="20"/>
        <v>0</v>
      </c>
      <c r="AI51" s="363">
        <f t="shared" si="20"/>
        <v>0</v>
      </c>
    </row>
    <row r="52" spans="1:35" ht="15.75" customHeight="1" x14ac:dyDescent="0.2">
      <c r="A52" s="427" t="s">
        <v>72</v>
      </c>
      <c r="B52" s="13" t="s">
        <v>201</v>
      </c>
      <c r="C52" s="382" t="s">
        <v>259</v>
      </c>
      <c r="D52" s="38"/>
      <c r="E52" s="533">
        <f>H52*1.5</f>
        <v>144</v>
      </c>
      <c r="F52" s="533">
        <f>E52-H52</f>
        <v>48</v>
      </c>
      <c r="G52" s="534"/>
      <c r="H52" s="535">
        <f>R52+U52+X52+AA52+AD52+AG52</f>
        <v>96</v>
      </c>
      <c r="I52" s="535">
        <f>H52-J52</f>
        <v>36</v>
      </c>
      <c r="J52" s="535">
        <f>S52+V52+Y52+AB52+AE52+AH52</f>
        <v>60</v>
      </c>
      <c r="K52" s="536"/>
      <c r="L52" s="574"/>
      <c r="M52" s="575"/>
      <c r="N52" s="576"/>
      <c r="O52" s="577"/>
      <c r="P52" s="575"/>
      <c r="Q52" s="578"/>
      <c r="R52" s="516"/>
      <c r="S52" s="517"/>
      <c r="T52" s="518"/>
      <c r="U52" s="519"/>
      <c r="V52" s="517"/>
      <c r="W52" s="558"/>
      <c r="X52" s="516">
        <v>96</v>
      </c>
      <c r="Y52" s="517">
        <v>60</v>
      </c>
      <c r="Z52" s="518"/>
      <c r="AA52" s="579"/>
      <c r="AB52" s="517"/>
      <c r="AC52" s="580"/>
      <c r="AD52" s="519"/>
      <c r="AE52" s="517"/>
      <c r="AF52" s="518"/>
      <c r="AG52" s="579"/>
      <c r="AH52" s="517"/>
      <c r="AI52" s="580"/>
    </row>
    <row r="53" spans="1:35" ht="25.5" x14ac:dyDescent="0.2">
      <c r="A53" s="427" t="s">
        <v>174</v>
      </c>
      <c r="B53" s="13" t="s">
        <v>202</v>
      </c>
      <c r="C53" s="382" t="s">
        <v>265</v>
      </c>
      <c r="D53" s="38"/>
      <c r="E53" s="533">
        <f>H53*1.5</f>
        <v>162</v>
      </c>
      <c r="F53" s="533">
        <f>E53-H53</f>
        <v>54</v>
      </c>
      <c r="G53" s="534"/>
      <c r="H53" s="535">
        <f>R53+U53+X53+AA53+AD53+AG53</f>
        <v>108</v>
      </c>
      <c r="I53" s="535">
        <f>H53-J53</f>
        <v>48</v>
      </c>
      <c r="J53" s="535">
        <f>S53+V53+Y53+AB53+AE53+AH53</f>
        <v>60</v>
      </c>
      <c r="K53" s="536"/>
      <c r="L53" s="574"/>
      <c r="M53" s="575"/>
      <c r="N53" s="576"/>
      <c r="O53" s="577"/>
      <c r="P53" s="575"/>
      <c r="Q53" s="578"/>
      <c r="R53" s="516"/>
      <c r="S53" s="517"/>
      <c r="T53" s="518"/>
      <c r="U53" s="519"/>
      <c r="V53" s="517"/>
      <c r="W53" s="524"/>
      <c r="X53" s="516"/>
      <c r="Y53" s="517"/>
      <c r="Z53" s="518"/>
      <c r="AA53" s="579">
        <v>108</v>
      </c>
      <c r="AB53" s="517">
        <v>60</v>
      </c>
      <c r="AC53" s="580"/>
      <c r="AD53" s="519"/>
      <c r="AE53" s="517"/>
      <c r="AF53" s="518"/>
      <c r="AG53" s="579"/>
      <c r="AH53" s="517"/>
      <c r="AI53" s="580"/>
    </row>
    <row r="54" spans="1:35" ht="15" x14ac:dyDescent="0.2">
      <c r="A54" s="427" t="s">
        <v>222</v>
      </c>
      <c r="B54" s="13" t="s">
        <v>223</v>
      </c>
      <c r="C54" s="382"/>
      <c r="D54" s="38"/>
      <c r="E54" s="533">
        <f>H54*1.5</f>
        <v>153</v>
      </c>
      <c r="F54" s="533">
        <f>E54-H54</f>
        <v>51</v>
      </c>
      <c r="G54" s="534"/>
      <c r="H54" s="535">
        <f>R54+U54+X54+AA54+AD54+AG54</f>
        <v>102</v>
      </c>
      <c r="I54" s="535">
        <f>H54-J54</f>
        <v>52</v>
      </c>
      <c r="J54" s="535">
        <f>S54+V54+Y54+AB54+AE54+AH54</f>
        <v>50</v>
      </c>
      <c r="K54" s="536"/>
      <c r="L54" s="574"/>
      <c r="M54" s="575"/>
      <c r="N54" s="576"/>
      <c r="O54" s="577"/>
      <c r="P54" s="575"/>
      <c r="Q54" s="578"/>
      <c r="R54" s="516"/>
      <c r="S54" s="517"/>
      <c r="T54" s="518"/>
      <c r="U54" s="519"/>
      <c r="V54" s="517"/>
      <c r="W54" s="524"/>
      <c r="X54" s="516">
        <v>48</v>
      </c>
      <c r="Y54" s="517">
        <v>30</v>
      </c>
      <c r="Z54" s="518"/>
      <c r="AA54" s="579">
        <v>54</v>
      </c>
      <c r="AB54" s="517">
        <v>20</v>
      </c>
      <c r="AC54" s="580"/>
      <c r="AD54" s="519"/>
      <c r="AE54" s="517"/>
      <c r="AF54" s="518"/>
      <c r="AG54" s="579"/>
      <c r="AH54" s="517"/>
      <c r="AI54" s="580"/>
    </row>
    <row r="55" spans="1:35" ht="25.5" x14ac:dyDescent="0.2">
      <c r="A55" s="427" t="s">
        <v>253</v>
      </c>
      <c r="B55" s="13" t="s">
        <v>254</v>
      </c>
      <c r="C55" s="382" t="s">
        <v>263</v>
      </c>
      <c r="D55" s="38"/>
      <c r="E55" s="533">
        <f>H55*1.5</f>
        <v>162</v>
      </c>
      <c r="F55" s="533">
        <f>E55-H55</f>
        <v>54</v>
      </c>
      <c r="G55" s="534"/>
      <c r="H55" s="535">
        <f>R55+U55+X55+AA55+AD55+AG55</f>
        <v>108</v>
      </c>
      <c r="I55" s="535">
        <f>H55-J55</f>
        <v>62</v>
      </c>
      <c r="J55" s="535">
        <f>S55+V55+Y55+AB55+AE55+AH55</f>
        <v>46</v>
      </c>
      <c r="K55" s="536"/>
      <c r="L55" s="574"/>
      <c r="M55" s="575"/>
      <c r="N55" s="576"/>
      <c r="O55" s="577"/>
      <c r="P55" s="575"/>
      <c r="Q55" s="578"/>
      <c r="R55" s="516"/>
      <c r="S55" s="517"/>
      <c r="T55" s="518"/>
      <c r="U55" s="523">
        <v>108</v>
      </c>
      <c r="V55" s="521">
        <v>46</v>
      </c>
      <c r="W55" s="524"/>
      <c r="X55" s="516"/>
      <c r="Y55" s="517"/>
      <c r="Z55" s="518"/>
      <c r="AA55" s="579"/>
      <c r="AB55" s="517"/>
      <c r="AC55" s="580"/>
      <c r="AD55" s="519"/>
      <c r="AE55" s="517"/>
      <c r="AF55" s="518"/>
      <c r="AG55" s="579"/>
      <c r="AH55" s="517"/>
      <c r="AI55" s="580"/>
    </row>
    <row r="56" spans="1:35" ht="15" x14ac:dyDescent="0.2">
      <c r="A56" s="17" t="s">
        <v>73</v>
      </c>
      <c r="B56" s="65" t="s">
        <v>74</v>
      </c>
      <c r="C56" s="390" t="s">
        <v>265</v>
      </c>
      <c r="D56" s="32"/>
      <c r="E56" s="606">
        <v>288</v>
      </c>
      <c r="F56" s="607"/>
      <c r="G56" s="538"/>
      <c r="H56" s="608">
        <f t="shared" ref="H56:H57" si="21">R56+U56+X56+AA56+AD56+AG56</f>
        <v>288</v>
      </c>
      <c r="I56" s="609"/>
      <c r="J56" s="610"/>
      <c r="K56" s="611"/>
      <c r="L56" s="581"/>
      <c r="M56" s="582"/>
      <c r="N56" s="583"/>
      <c r="O56" s="584"/>
      <c r="P56" s="582"/>
      <c r="Q56" s="585"/>
      <c r="R56" s="612"/>
      <c r="S56" s="609"/>
      <c r="T56" s="613"/>
      <c r="U56" s="614">
        <v>252</v>
      </c>
      <c r="V56" s="609"/>
      <c r="W56" s="615"/>
      <c r="X56" s="612"/>
      <c r="Y56" s="609"/>
      <c r="Z56" s="613"/>
      <c r="AA56" s="616">
        <v>36</v>
      </c>
      <c r="AB56" s="609"/>
      <c r="AC56" s="615"/>
      <c r="AD56" s="614"/>
      <c r="AE56" s="609"/>
      <c r="AF56" s="613"/>
      <c r="AG56" s="616"/>
      <c r="AH56" s="609"/>
      <c r="AI56" s="615"/>
    </row>
    <row r="57" spans="1:35" ht="34.5" thickBot="1" x14ac:dyDescent="0.25">
      <c r="A57" s="47" t="s">
        <v>75</v>
      </c>
      <c r="B57" s="66" t="s">
        <v>76</v>
      </c>
      <c r="C57" s="391" t="s">
        <v>265</v>
      </c>
      <c r="D57" s="49"/>
      <c r="E57" s="606">
        <v>216</v>
      </c>
      <c r="F57" s="617"/>
      <c r="G57" s="545"/>
      <c r="H57" s="608">
        <f t="shared" si="21"/>
        <v>216</v>
      </c>
      <c r="I57" s="618"/>
      <c r="J57" s="610"/>
      <c r="K57" s="619"/>
      <c r="L57" s="599"/>
      <c r="M57" s="600"/>
      <c r="N57" s="601"/>
      <c r="O57" s="602"/>
      <c r="P57" s="600"/>
      <c r="Q57" s="603"/>
      <c r="R57" s="620"/>
      <c r="S57" s="618"/>
      <c r="T57" s="621"/>
      <c r="U57" s="622">
        <v>144</v>
      </c>
      <c r="V57" s="618"/>
      <c r="W57" s="623"/>
      <c r="X57" s="620"/>
      <c r="Y57" s="618"/>
      <c r="Z57" s="621"/>
      <c r="AA57" s="624">
        <v>72</v>
      </c>
      <c r="AB57" s="618"/>
      <c r="AC57" s="623"/>
      <c r="AD57" s="622"/>
      <c r="AE57" s="618"/>
      <c r="AF57" s="621"/>
      <c r="AG57" s="624"/>
      <c r="AH57" s="618"/>
      <c r="AI57" s="623"/>
    </row>
    <row r="58" spans="1:35" ht="23.25" thickBot="1" x14ac:dyDescent="0.25">
      <c r="A58" s="88" t="s">
        <v>77</v>
      </c>
      <c r="B58" s="89" t="s">
        <v>203</v>
      </c>
      <c r="C58" s="389" t="s">
        <v>269</v>
      </c>
      <c r="D58" s="42"/>
      <c r="E58" s="252">
        <f>H58*1.5</f>
        <v>481.5</v>
      </c>
      <c r="F58" s="252">
        <f>E58-H58</f>
        <v>160.5</v>
      </c>
      <c r="G58" s="43"/>
      <c r="H58" s="87">
        <f>SUM(H59:H60)</f>
        <v>321</v>
      </c>
      <c r="I58" s="87">
        <f>SUM(I59:I60)</f>
        <v>139</v>
      </c>
      <c r="J58" s="87">
        <f>SUM(J59:J60)</f>
        <v>182</v>
      </c>
      <c r="K58" s="129">
        <f>SUM(K59:K60)</f>
        <v>0</v>
      </c>
      <c r="L58" s="330"/>
      <c r="M58" s="87"/>
      <c r="N58" s="226"/>
      <c r="O58" s="125"/>
      <c r="P58" s="87"/>
      <c r="Q58" s="331"/>
      <c r="R58" s="366">
        <f t="shared" ref="R58:AI58" si="22">SUM(R59:R60)</f>
        <v>0</v>
      </c>
      <c r="S58" s="95">
        <f t="shared" si="22"/>
        <v>0</v>
      </c>
      <c r="T58" s="194">
        <f t="shared" si="22"/>
        <v>0</v>
      </c>
      <c r="U58" s="130">
        <f t="shared" si="22"/>
        <v>0</v>
      </c>
      <c r="V58" s="95">
        <f t="shared" si="22"/>
        <v>0</v>
      </c>
      <c r="W58" s="367">
        <f t="shared" si="22"/>
        <v>0</v>
      </c>
      <c r="X58" s="366">
        <f t="shared" si="22"/>
        <v>32</v>
      </c>
      <c r="Y58" s="95">
        <f t="shared" si="22"/>
        <v>0</v>
      </c>
      <c r="Z58" s="194">
        <f t="shared" si="22"/>
        <v>0</v>
      </c>
      <c r="AA58" s="245">
        <f t="shared" si="22"/>
        <v>108</v>
      </c>
      <c r="AB58" s="95">
        <f t="shared" si="22"/>
        <v>60</v>
      </c>
      <c r="AC58" s="367">
        <f t="shared" si="22"/>
        <v>0</v>
      </c>
      <c r="AD58" s="130">
        <f t="shared" si="22"/>
        <v>91</v>
      </c>
      <c r="AE58" s="95">
        <f t="shared" si="22"/>
        <v>66</v>
      </c>
      <c r="AF58" s="194">
        <f t="shared" si="22"/>
        <v>0</v>
      </c>
      <c r="AG58" s="245">
        <f t="shared" si="22"/>
        <v>90</v>
      </c>
      <c r="AH58" s="95">
        <f t="shared" si="22"/>
        <v>56</v>
      </c>
      <c r="AI58" s="367">
        <f t="shared" si="22"/>
        <v>0</v>
      </c>
    </row>
    <row r="59" spans="1:35" ht="25.5" x14ac:dyDescent="0.2">
      <c r="A59" s="424" t="s">
        <v>78</v>
      </c>
      <c r="B59" s="16" t="s">
        <v>204</v>
      </c>
      <c r="C59" s="382"/>
      <c r="D59" s="141"/>
      <c r="E59" s="548">
        <f>H59*1.5</f>
        <v>255</v>
      </c>
      <c r="F59" s="548">
        <f>E59-H59</f>
        <v>85</v>
      </c>
      <c r="G59" s="549"/>
      <c r="H59" s="550">
        <f>R59+U59+X59+AA59+AD59+AG59</f>
        <v>170</v>
      </c>
      <c r="I59" s="550">
        <f>H59-J59</f>
        <v>78</v>
      </c>
      <c r="J59" s="550">
        <f>S59+V59+Y59+AB59+AE59+AH59</f>
        <v>92</v>
      </c>
      <c r="K59" s="551"/>
      <c r="L59" s="569"/>
      <c r="M59" s="570"/>
      <c r="N59" s="571"/>
      <c r="O59" s="572"/>
      <c r="P59" s="570"/>
      <c r="Q59" s="573"/>
      <c r="R59" s="554"/>
      <c r="S59" s="555"/>
      <c r="T59" s="556"/>
      <c r="U59" s="557"/>
      <c r="V59" s="555"/>
      <c r="W59" s="558"/>
      <c r="X59" s="554">
        <v>32</v>
      </c>
      <c r="Y59" s="555"/>
      <c r="Z59" s="556"/>
      <c r="AA59" s="559">
        <v>72</v>
      </c>
      <c r="AB59" s="555">
        <v>50</v>
      </c>
      <c r="AC59" s="558"/>
      <c r="AD59" s="557">
        <v>39</v>
      </c>
      <c r="AE59" s="555">
        <v>26</v>
      </c>
      <c r="AF59" s="556"/>
      <c r="AG59" s="559">
        <v>27</v>
      </c>
      <c r="AH59" s="555">
        <v>16</v>
      </c>
      <c r="AI59" s="558"/>
    </row>
    <row r="60" spans="1:35" ht="25.5" x14ac:dyDescent="0.2">
      <c r="A60" s="425" t="s">
        <v>79</v>
      </c>
      <c r="B60" s="14" t="s">
        <v>205</v>
      </c>
      <c r="C60" s="382"/>
      <c r="D60" s="32"/>
      <c r="E60" s="544">
        <v>226</v>
      </c>
      <c r="F60" s="544">
        <f>E60-H60</f>
        <v>75</v>
      </c>
      <c r="G60" s="538"/>
      <c r="H60" s="537">
        <f>R60+U60+X60+AA60+AD60+AG60</f>
        <v>151</v>
      </c>
      <c r="I60" s="537">
        <f>H60-(J60+AF60)</f>
        <v>61</v>
      </c>
      <c r="J60" s="537">
        <f>S60+V60+Y60+AB60+AE60+AH60</f>
        <v>90</v>
      </c>
      <c r="K60" s="539"/>
      <c r="L60" s="581"/>
      <c r="M60" s="582"/>
      <c r="N60" s="583"/>
      <c r="O60" s="584"/>
      <c r="P60" s="582"/>
      <c r="Q60" s="585"/>
      <c r="R60" s="520"/>
      <c r="S60" s="521"/>
      <c r="T60" s="522"/>
      <c r="U60" s="523"/>
      <c r="V60" s="521"/>
      <c r="W60" s="524"/>
      <c r="X60" s="520"/>
      <c r="Y60" s="521"/>
      <c r="Z60" s="522"/>
      <c r="AA60" s="560">
        <v>36</v>
      </c>
      <c r="AB60" s="521">
        <v>10</v>
      </c>
      <c r="AC60" s="524"/>
      <c r="AD60" s="523">
        <v>52</v>
      </c>
      <c r="AE60" s="521">
        <v>40</v>
      </c>
      <c r="AF60" s="522"/>
      <c r="AG60" s="560">
        <v>63</v>
      </c>
      <c r="AH60" s="521">
        <v>40</v>
      </c>
      <c r="AI60" s="524"/>
    </row>
    <row r="61" spans="1:35" ht="15" x14ac:dyDescent="0.2">
      <c r="A61" s="17" t="s">
        <v>80</v>
      </c>
      <c r="B61" s="65" t="s">
        <v>74</v>
      </c>
      <c r="C61" s="393" t="s">
        <v>261</v>
      </c>
      <c r="D61" s="32"/>
      <c r="E61" s="606">
        <v>36</v>
      </c>
      <c r="F61" s="607"/>
      <c r="G61" s="538"/>
      <c r="H61" s="608">
        <f t="shared" ref="H61:H62" si="23">R61+U61+X61+AA61+AD61+AG61</f>
        <v>36</v>
      </c>
      <c r="I61" s="609"/>
      <c r="J61" s="610"/>
      <c r="K61" s="611"/>
      <c r="L61" s="581"/>
      <c r="M61" s="582"/>
      <c r="N61" s="583"/>
      <c r="O61" s="584"/>
      <c r="P61" s="582"/>
      <c r="Q61" s="585"/>
      <c r="R61" s="612"/>
      <c r="S61" s="609"/>
      <c r="T61" s="613"/>
      <c r="U61" s="614"/>
      <c r="V61" s="609"/>
      <c r="W61" s="615"/>
      <c r="X61" s="612"/>
      <c r="Y61" s="609"/>
      <c r="Z61" s="613"/>
      <c r="AA61" s="616"/>
      <c r="AB61" s="609"/>
      <c r="AC61" s="615"/>
      <c r="AD61" s="614"/>
      <c r="AE61" s="609"/>
      <c r="AF61" s="613"/>
      <c r="AG61" s="616">
        <v>36</v>
      </c>
      <c r="AH61" s="609"/>
      <c r="AI61" s="615"/>
    </row>
    <row r="62" spans="1:35" ht="34.5" thickBot="1" x14ac:dyDescent="0.25">
      <c r="A62" s="47" t="s">
        <v>81</v>
      </c>
      <c r="B62" s="66" t="s">
        <v>76</v>
      </c>
      <c r="C62" s="391" t="s">
        <v>261</v>
      </c>
      <c r="D62" s="49"/>
      <c r="E62" s="606">
        <v>108</v>
      </c>
      <c r="F62" s="617"/>
      <c r="G62" s="545"/>
      <c r="H62" s="608">
        <f t="shared" si="23"/>
        <v>108</v>
      </c>
      <c r="I62" s="618"/>
      <c r="J62" s="610"/>
      <c r="K62" s="619"/>
      <c r="L62" s="599"/>
      <c r="M62" s="600"/>
      <c r="N62" s="601"/>
      <c r="O62" s="602"/>
      <c r="P62" s="600"/>
      <c r="Q62" s="603"/>
      <c r="R62" s="620"/>
      <c r="S62" s="618"/>
      <c r="T62" s="621"/>
      <c r="U62" s="622"/>
      <c r="V62" s="618"/>
      <c r="W62" s="623"/>
      <c r="X62" s="620"/>
      <c r="Y62" s="618"/>
      <c r="Z62" s="621"/>
      <c r="AA62" s="624"/>
      <c r="AB62" s="618"/>
      <c r="AC62" s="623"/>
      <c r="AD62" s="622"/>
      <c r="AE62" s="618"/>
      <c r="AF62" s="621"/>
      <c r="AG62" s="624">
        <v>108</v>
      </c>
      <c r="AH62" s="618"/>
      <c r="AI62" s="623"/>
    </row>
    <row r="63" spans="1:35" ht="23.25" thickBot="1" x14ac:dyDescent="0.25">
      <c r="A63" s="88" t="s">
        <v>82</v>
      </c>
      <c r="B63" s="89" t="s">
        <v>206</v>
      </c>
      <c r="C63" s="389" t="s">
        <v>270</v>
      </c>
      <c r="D63" s="42"/>
      <c r="E63" s="252">
        <f>H63*1.5</f>
        <v>390</v>
      </c>
      <c r="F63" s="252">
        <f>E63-H63</f>
        <v>130</v>
      </c>
      <c r="G63" s="43"/>
      <c r="H63" s="87">
        <f>SUM(H64:H66)</f>
        <v>260</v>
      </c>
      <c r="I63" s="87">
        <f>SUM(I64:I66)</f>
        <v>74</v>
      </c>
      <c r="J63" s="87">
        <f>SUM(J64:J66)</f>
        <v>156</v>
      </c>
      <c r="K63" s="129">
        <f>SUM(K64:K66)</f>
        <v>30</v>
      </c>
      <c r="L63" s="330"/>
      <c r="M63" s="87"/>
      <c r="N63" s="226"/>
      <c r="O63" s="125"/>
      <c r="P63" s="87"/>
      <c r="Q63" s="331"/>
      <c r="R63" s="366">
        <f t="shared" ref="R63:AI63" si="24">SUM(R64:R66)</f>
        <v>0</v>
      </c>
      <c r="S63" s="95">
        <f t="shared" si="24"/>
        <v>0</v>
      </c>
      <c r="T63" s="194">
        <f t="shared" si="24"/>
        <v>0</v>
      </c>
      <c r="U63" s="245">
        <f t="shared" si="24"/>
        <v>0</v>
      </c>
      <c r="V63" s="95">
        <f t="shared" si="24"/>
        <v>0</v>
      </c>
      <c r="W63" s="367">
        <f t="shared" si="24"/>
        <v>0</v>
      </c>
      <c r="X63" s="366">
        <f t="shared" si="24"/>
        <v>0</v>
      </c>
      <c r="Y63" s="95">
        <f t="shared" si="24"/>
        <v>0</v>
      </c>
      <c r="Z63" s="194">
        <f t="shared" si="24"/>
        <v>0</v>
      </c>
      <c r="AA63" s="245">
        <f t="shared" si="24"/>
        <v>0</v>
      </c>
      <c r="AB63" s="95">
        <f t="shared" si="24"/>
        <v>0</v>
      </c>
      <c r="AC63" s="367">
        <f t="shared" si="24"/>
        <v>0</v>
      </c>
      <c r="AD63" s="366">
        <f t="shared" si="24"/>
        <v>260</v>
      </c>
      <c r="AE63" s="95">
        <f t="shared" si="24"/>
        <v>156</v>
      </c>
      <c r="AF63" s="194">
        <f t="shared" si="24"/>
        <v>30</v>
      </c>
      <c r="AG63" s="245">
        <f t="shared" si="24"/>
        <v>0</v>
      </c>
      <c r="AH63" s="95">
        <f t="shared" si="24"/>
        <v>0</v>
      </c>
      <c r="AI63" s="367">
        <f t="shared" si="24"/>
        <v>0</v>
      </c>
    </row>
    <row r="64" spans="1:35" ht="25.5" x14ac:dyDescent="0.2">
      <c r="A64" s="424" t="s">
        <v>83</v>
      </c>
      <c r="B64" s="508" t="s">
        <v>207</v>
      </c>
      <c r="C64" s="392"/>
      <c r="D64" s="141"/>
      <c r="E64" s="544">
        <f>H64*1.5</f>
        <v>175.5</v>
      </c>
      <c r="F64" s="548">
        <f>E64-H64</f>
        <v>58.5</v>
      </c>
      <c r="G64" s="549"/>
      <c r="H64" s="550">
        <f>R64+U64+X64+AA64+AD64+AG64</f>
        <v>117</v>
      </c>
      <c r="I64" s="550">
        <f>H64-(J64+AF64)</f>
        <v>7</v>
      </c>
      <c r="J64" s="550">
        <f>S64+V64+Y64+AB64+AE64+AH64</f>
        <v>80</v>
      </c>
      <c r="K64" s="551">
        <v>30</v>
      </c>
      <c r="L64" s="569"/>
      <c r="M64" s="570"/>
      <c r="N64" s="571"/>
      <c r="O64" s="572"/>
      <c r="P64" s="570"/>
      <c r="Q64" s="573"/>
      <c r="R64" s="554"/>
      <c r="S64" s="555"/>
      <c r="T64" s="556"/>
      <c r="U64" s="557"/>
      <c r="V64" s="555"/>
      <c r="W64" s="558"/>
      <c r="X64" s="554"/>
      <c r="Y64" s="555"/>
      <c r="Z64" s="556"/>
      <c r="AA64" s="559"/>
      <c r="AB64" s="555"/>
      <c r="AC64" s="558"/>
      <c r="AD64" s="557">
        <v>117</v>
      </c>
      <c r="AE64" s="555">
        <v>80</v>
      </c>
      <c r="AF64" s="556">
        <v>30</v>
      </c>
      <c r="AG64" s="559"/>
      <c r="AH64" s="555"/>
      <c r="AI64" s="558"/>
    </row>
    <row r="65" spans="1:35" ht="38.25" x14ac:dyDescent="0.2">
      <c r="A65" s="425" t="s">
        <v>175</v>
      </c>
      <c r="B65" s="509" t="s">
        <v>208</v>
      </c>
      <c r="C65" s="127"/>
      <c r="D65" s="32"/>
      <c r="E65" s="544">
        <f>H65*1.5</f>
        <v>156</v>
      </c>
      <c r="F65" s="544">
        <f>E65-H65</f>
        <v>52</v>
      </c>
      <c r="G65" s="538"/>
      <c r="H65" s="537">
        <f>R65+U65+X65+AA65+AD65+AG65</f>
        <v>104</v>
      </c>
      <c r="I65" s="537">
        <f>H65-J65</f>
        <v>34</v>
      </c>
      <c r="J65" s="537">
        <f>S65+V65+Y65+AB65+AE65+AH65</f>
        <v>70</v>
      </c>
      <c r="K65" s="539"/>
      <c r="L65" s="574"/>
      <c r="M65" s="575"/>
      <c r="N65" s="576"/>
      <c r="O65" s="577"/>
      <c r="P65" s="575"/>
      <c r="Q65" s="578"/>
      <c r="R65" s="516"/>
      <c r="S65" s="517"/>
      <c r="T65" s="518"/>
      <c r="U65" s="519"/>
      <c r="V65" s="517"/>
      <c r="W65" s="580"/>
      <c r="X65" s="516"/>
      <c r="Y65" s="517"/>
      <c r="Z65" s="518"/>
      <c r="AA65" s="579"/>
      <c r="AB65" s="517"/>
      <c r="AC65" s="580"/>
      <c r="AD65" s="519">
        <v>104</v>
      </c>
      <c r="AE65" s="517">
        <v>70</v>
      </c>
      <c r="AF65" s="518"/>
      <c r="AG65" s="579"/>
      <c r="AH65" s="517"/>
      <c r="AI65" s="580"/>
    </row>
    <row r="66" spans="1:35" ht="25.5" x14ac:dyDescent="0.2">
      <c r="A66" s="425" t="s">
        <v>209</v>
      </c>
      <c r="B66" s="509" t="s">
        <v>210</v>
      </c>
      <c r="C66" s="127"/>
      <c r="D66" s="32"/>
      <c r="E66" s="544">
        <v>58</v>
      </c>
      <c r="F66" s="544">
        <v>19</v>
      </c>
      <c r="G66" s="538"/>
      <c r="H66" s="537">
        <f>R66+U66+X66+AA66+AD66+AG66</f>
        <v>39</v>
      </c>
      <c r="I66" s="537">
        <f>H66-J66</f>
        <v>33</v>
      </c>
      <c r="J66" s="537">
        <f>S66+V66+Y66+AB66+AE66+AH66</f>
        <v>6</v>
      </c>
      <c r="K66" s="539"/>
      <c r="L66" s="574"/>
      <c r="M66" s="575"/>
      <c r="N66" s="576"/>
      <c r="O66" s="577"/>
      <c r="P66" s="575"/>
      <c r="Q66" s="578"/>
      <c r="R66" s="516"/>
      <c r="S66" s="517"/>
      <c r="T66" s="518"/>
      <c r="U66" s="519"/>
      <c r="V66" s="517"/>
      <c r="W66" s="580"/>
      <c r="X66" s="516"/>
      <c r="Y66" s="517"/>
      <c r="Z66" s="518"/>
      <c r="AA66" s="579"/>
      <c r="AB66" s="517"/>
      <c r="AC66" s="580"/>
      <c r="AD66" s="519">
        <v>39</v>
      </c>
      <c r="AE66" s="517">
        <v>6</v>
      </c>
      <c r="AF66" s="518"/>
      <c r="AG66" s="579"/>
      <c r="AH66" s="517"/>
      <c r="AI66" s="580"/>
    </row>
    <row r="67" spans="1:35" ht="15" x14ac:dyDescent="0.2">
      <c r="A67" s="17" t="s">
        <v>84</v>
      </c>
      <c r="B67" s="65" t="s">
        <v>74</v>
      </c>
      <c r="C67" s="393" t="s">
        <v>271</v>
      </c>
      <c r="D67" s="32"/>
      <c r="E67" s="606">
        <v>36</v>
      </c>
      <c r="F67" s="607"/>
      <c r="G67" s="538"/>
      <c r="H67" s="608">
        <f t="shared" ref="H67:H68" si="25">R67+U67+X67+AA67+AD67+AG67</f>
        <v>36</v>
      </c>
      <c r="I67" s="609"/>
      <c r="J67" s="610"/>
      <c r="K67" s="611"/>
      <c r="L67" s="312"/>
      <c r="M67" s="28"/>
      <c r="N67" s="218"/>
      <c r="O67" s="106"/>
      <c r="P67" s="28"/>
      <c r="Q67" s="313"/>
      <c r="R67" s="276"/>
      <c r="S67" s="73"/>
      <c r="T67" s="192"/>
      <c r="U67" s="101"/>
      <c r="V67" s="73"/>
      <c r="W67" s="277"/>
      <c r="X67" s="276"/>
      <c r="Y67" s="73"/>
      <c r="Z67" s="192"/>
      <c r="AA67" s="246"/>
      <c r="AB67" s="73"/>
      <c r="AC67" s="277"/>
      <c r="AD67" s="614">
        <v>36</v>
      </c>
      <c r="AE67" s="609"/>
      <c r="AF67" s="613"/>
      <c r="AG67" s="616"/>
      <c r="AH67" s="609"/>
      <c r="AI67" s="615"/>
    </row>
    <row r="68" spans="1:35" ht="34.5" thickBot="1" x14ac:dyDescent="0.25">
      <c r="A68" s="47" t="s">
        <v>85</v>
      </c>
      <c r="B68" s="66" t="s">
        <v>76</v>
      </c>
      <c r="C68" s="391" t="s">
        <v>271</v>
      </c>
      <c r="D68" s="49"/>
      <c r="E68" s="606">
        <v>108</v>
      </c>
      <c r="F68" s="617"/>
      <c r="G68" s="545"/>
      <c r="H68" s="608">
        <f t="shared" si="25"/>
        <v>108</v>
      </c>
      <c r="I68" s="618"/>
      <c r="J68" s="610"/>
      <c r="K68" s="619"/>
      <c r="L68" s="326"/>
      <c r="M68" s="48"/>
      <c r="N68" s="223"/>
      <c r="O68" s="110"/>
      <c r="P68" s="48"/>
      <c r="Q68" s="327"/>
      <c r="R68" s="364"/>
      <c r="S68" s="92"/>
      <c r="T68" s="193"/>
      <c r="U68" s="181"/>
      <c r="V68" s="92"/>
      <c r="W68" s="365"/>
      <c r="X68" s="364"/>
      <c r="Y68" s="92"/>
      <c r="Z68" s="193"/>
      <c r="AA68" s="244"/>
      <c r="AB68" s="92"/>
      <c r="AC68" s="365"/>
      <c r="AD68" s="622">
        <v>108</v>
      </c>
      <c r="AE68" s="618"/>
      <c r="AF68" s="621"/>
      <c r="AG68" s="624"/>
      <c r="AH68" s="618"/>
      <c r="AI68" s="623"/>
    </row>
    <row r="69" spans="1:35" ht="57" thickBot="1" x14ac:dyDescent="0.25">
      <c r="A69" s="88" t="s">
        <v>86</v>
      </c>
      <c r="B69" s="89" t="s">
        <v>283</v>
      </c>
      <c r="C69" s="389" t="s">
        <v>268</v>
      </c>
      <c r="D69" s="42"/>
      <c r="E69" s="252">
        <f>H69*1.5</f>
        <v>189</v>
      </c>
      <c r="F69" s="252">
        <f>E69-H69</f>
        <v>63</v>
      </c>
      <c r="G69" s="43"/>
      <c r="H69" s="87">
        <f>SUM(H70:H71)</f>
        <v>126</v>
      </c>
      <c r="I69" s="87">
        <f>SUM(I70:I71)</f>
        <v>52</v>
      </c>
      <c r="J69" s="87">
        <f>SUM(J70:J71)</f>
        <v>74</v>
      </c>
      <c r="K69" s="129">
        <f>SUM(K71:K71)</f>
        <v>0</v>
      </c>
      <c r="L69" s="330"/>
      <c r="M69" s="87"/>
      <c r="N69" s="226"/>
      <c r="O69" s="125"/>
      <c r="P69" s="87"/>
      <c r="Q69" s="331"/>
      <c r="R69" s="368">
        <f t="shared" ref="R69:AI69" si="26">SUM(R70:R71)</f>
        <v>0</v>
      </c>
      <c r="S69" s="96">
        <f t="shared" si="26"/>
        <v>0</v>
      </c>
      <c r="T69" s="195">
        <f t="shared" si="26"/>
        <v>0</v>
      </c>
      <c r="U69" s="247">
        <f t="shared" si="26"/>
        <v>0</v>
      </c>
      <c r="V69" s="96">
        <f t="shared" si="26"/>
        <v>0</v>
      </c>
      <c r="W69" s="369">
        <f t="shared" si="26"/>
        <v>0</v>
      </c>
      <c r="X69" s="368">
        <f t="shared" si="26"/>
        <v>0</v>
      </c>
      <c r="Y69" s="96">
        <f t="shared" si="26"/>
        <v>0</v>
      </c>
      <c r="Z69" s="195">
        <f t="shared" si="26"/>
        <v>0</v>
      </c>
      <c r="AA69" s="247">
        <f t="shared" si="26"/>
        <v>126</v>
      </c>
      <c r="AB69" s="96">
        <f t="shared" si="26"/>
        <v>74</v>
      </c>
      <c r="AC69" s="369">
        <f t="shared" si="26"/>
        <v>0</v>
      </c>
      <c r="AD69" s="368">
        <f t="shared" si="26"/>
        <v>0</v>
      </c>
      <c r="AE69" s="96">
        <f t="shared" si="26"/>
        <v>0</v>
      </c>
      <c r="AF69" s="195">
        <f t="shared" si="26"/>
        <v>0</v>
      </c>
      <c r="AG69" s="247">
        <f t="shared" si="26"/>
        <v>0</v>
      </c>
      <c r="AH69" s="96">
        <f t="shared" si="26"/>
        <v>0</v>
      </c>
      <c r="AI69" s="369">
        <f t="shared" si="26"/>
        <v>0</v>
      </c>
    </row>
    <row r="70" spans="1:35" ht="38.25" x14ac:dyDescent="0.2">
      <c r="A70" s="424" t="s">
        <v>87</v>
      </c>
      <c r="B70" s="510" t="s">
        <v>218</v>
      </c>
      <c r="C70" s="127"/>
      <c r="D70" s="38"/>
      <c r="E70" s="533">
        <f>H70*1.5</f>
        <v>108</v>
      </c>
      <c r="F70" s="533">
        <f>E70-H70</f>
        <v>36</v>
      </c>
      <c r="G70" s="534"/>
      <c r="H70" s="535">
        <f>R70+U70+X70+AA70+AD70+AG70</f>
        <v>72</v>
      </c>
      <c r="I70" s="535">
        <f>H70-J70</f>
        <v>24</v>
      </c>
      <c r="J70" s="535">
        <f>S70+V70+Y70+AB70+AE70+AH70</f>
        <v>48</v>
      </c>
      <c r="K70" s="536"/>
      <c r="L70" s="593"/>
      <c r="M70" s="594"/>
      <c r="N70" s="595"/>
      <c r="O70" s="596"/>
      <c r="P70" s="594"/>
      <c r="Q70" s="597"/>
      <c r="R70" s="520"/>
      <c r="S70" s="521"/>
      <c r="T70" s="522"/>
      <c r="U70" s="523"/>
      <c r="V70" s="521"/>
      <c r="W70" s="524"/>
      <c r="X70" s="520"/>
      <c r="Y70" s="521"/>
      <c r="Z70" s="522"/>
      <c r="AA70" s="560">
        <v>72</v>
      </c>
      <c r="AB70" s="521">
        <v>48</v>
      </c>
      <c r="AC70" s="524"/>
      <c r="AD70" s="523"/>
      <c r="AE70" s="521"/>
      <c r="AF70" s="522"/>
      <c r="AG70" s="560"/>
      <c r="AH70" s="521"/>
      <c r="AI70" s="524"/>
    </row>
    <row r="71" spans="1:35" ht="38.25" x14ac:dyDescent="0.2">
      <c r="A71" s="425" t="s">
        <v>211</v>
      </c>
      <c r="B71" s="446" t="s">
        <v>212</v>
      </c>
      <c r="C71" s="382"/>
      <c r="D71" s="32"/>
      <c r="E71" s="544">
        <f>H71*1.5</f>
        <v>81</v>
      </c>
      <c r="F71" s="544">
        <f>E71-H71</f>
        <v>27</v>
      </c>
      <c r="G71" s="538"/>
      <c r="H71" s="537">
        <f>R71+U71+X71+AA71+AD71+AG71</f>
        <v>54</v>
      </c>
      <c r="I71" s="537">
        <f>H71-J71</f>
        <v>28</v>
      </c>
      <c r="J71" s="537">
        <f>S71+V71+Y71+AB71+AE71+AH71</f>
        <v>26</v>
      </c>
      <c r="K71" s="539"/>
      <c r="L71" s="587"/>
      <c r="M71" s="588"/>
      <c r="N71" s="589"/>
      <c r="O71" s="590"/>
      <c r="P71" s="588"/>
      <c r="Q71" s="591"/>
      <c r="R71" s="525"/>
      <c r="S71" s="526"/>
      <c r="T71" s="527"/>
      <c r="U71" s="528"/>
      <c r="V71" s="526"/>
      <c r="W71" s="529"/>
      <c r="X71" s="525"/>
      <c r="Y71" s="526"/>
      <c r="Z71" s="527"/>
      <c r="AA71" s="592">
        <v>54</v>
      </c>
      <c r="AB71" s="526">
        <v>26</v>
      </c>
      <c r="AC71" s="529"/>
      <c r="AD71" s="528"/>
      <c r="AE71" s="526"/>
      <c r="AF71" s="527"/>
      <c r="AG71" s="592"/>
      <c r="AH71" s="521"/>
      <c r="AI71" s="529"/>
    </row>
    <row r="72" spans="1:35" ht="15" x14ac:dyDescent="0.2">
      <c r="A72" s="17" t="s">
        <v>215</v>
      </c>
      <c r="B72" s="108" t="s">
        <v>74</v>
      </c>
      <c r="C72" s="393" t="s">
        <v>265</v>
      </c>
      <c r="D72" s="32"/>
      <c r="E72" s="606">
        <v>36</v>
      </c>
      <c r="F72" s="607"/>
      <c r="G72" s="538"/>
      <c r="H72" s="608">
        <f t="shared" ref="H72:H73" si="27">R72+U72+X72+AA72+AD72+AG72</f>
        <v>36</v>
      </c>
      <c r="I72" s="609"/>
      <c r="J72" s="610"/>
      <c r="K72" s="611"/>
      <c r="L72" s="593"/>
      <c r="M72" s="594"/>
      <c r="N72" s="595"/>
      <c r="O72" s="596"/>
      <c r="P72" s="594"/>
      <c r="Q72" s="597"/>
      <c r="R72" s="612"/>
      <c r="S72" s="609"/>
      <c r="T72" s="613"/>
      <c r="U72" s="614"/>
      <c r="V72" s="609"/>
      <c r="W72" s="615"/>
      <c r="X72" s="612"/>
      <c r="Y72" s="609"/>
      <c r="Z72" s="613"/>
      <c r="AA72" s="616">
        <v>36</v>
      </c>
      <c r="AB72" s="609"/>
      <c r="AC72" s="615"/>
      <c r="AD72" s="614"/>
      <c r="AE72" s="609"/>
      <c r="AF72" s="613"/>
      <c r="AG72" s="616"/>
      <c r="AH72" s="609"/>
      <c r="AI72" s="615"/>
    </row>
    <row r="73" spans="1:35" ht="34.5" thickBot="1" x14ac:dyDescent="0.25">
      <c r="A73" s="47" t="s">
        <v>216</v>
      </c>
      <c r="B73" s="109" t="s">
        <v>76</v>
      </c>
      <c r="C73" s="391" t="s">
        <v>265</v>
      </c>
      <c r="D73" s="379"/>
      <c r="E73" s="625">
        <v>72</v>
      </c>
      <c r="F73" s="626"/>
      <c r="G73" s="540"/>
      <c r="H73" s="608">
        <f t="shared" si="27"/>
        <v>72</v>
      </c>
      <c r="I73" s="627"/>
      <c r="J73" s="628"/>
      <c r="K73" s="629"/>
      <c r="L73" s="630"/>
      <c r="M73" s="631"/>
      <c r="N73" s="632"/>
      <c r="O73" s="633"/>
      <c r="P73" s="631"/>
      <c r="Q73" s="634"/>
      <c r="R73" s="620"/>
      <c r="S73" s="618"/>
      <c r="T73" s="621"/>
      <c r="U73" s="622"/>
      <c r="V73" s="618"/>
      <c r="W73" s="623"/>
      <c r="X73" s="620"/>
      <c r="Y73" s="618"/>
      <c r="Z73" s="621"/>
      <c r="AA73" s="624">
        <v>72</v>
      </c>
      <c r="AB73" s="618"/>
      <c r="AC73" s="623"/>
      <c r="AD73" s="622"/>
      <c r="AE73" s="618"/>
      <c r="AF73" s="621"/>
      <c r="AG73" s="624"/>
      <c r="AH73" s="618"/>
      <c r="AI73" s="623"/>
    </row>
    <row r="74" spans="1:35" ht="18" customHeight="1" thickBot="1" x14ac:dyDescent="0.25">
      <c r="A74" s="280" t="s">
        <v>277</v>
      </c>
      <c r="B74" s="109" t="s">
        <v>278</v>
      </c>
      <c r="C74" s="393" t="s">
        <v>261</v>
      </c>
      <c r="D74" s="407"/>
      <c r="E74" s="635">
        <v>144</v>
      </c>
      <c r="F74" s="635"/>
      <c r="G74" s="636"/>
      <c r="H74" s="636">
        <v>144</v>
      </c>
      <c r="I74" s="636"/>
      <c r="J74" s="636"/>
      <c r="K74" s="637"/>
      <c r="L74" s="630"/>
      <c r="M74" s="631"/>
      <c r="N74" s="632"/>
      <c r="O74" s="633"/>
      <c r="P74" s="631"/>
      <c r="Q74" s="634"/>
      <c r="R74" s="620"/>
      <c r="S74" s="618"/>
      <c r="T74" s="621"/>
      <c r="U74" s="622"/>
      <c r="V74" s="618"/>
      <c r="W74" s="623"/>
      <c r="X74" s="620"/>
      <c r="Y74" s="618"/>
      <c r="Z74" s="621"/>
      <c r="AA74" s="624"/>
      <c r="AB74" s="618"/>
      <c r="AC74" s="623"/>
      <c r="AD74" s="622"/>
      <c r="AE74" s="618"/>
      <c r="AF74" s="621"/>
      <c r="AG74" s="624">
        <v>144</v>
      </c>
      <c r="AH74" s="618"/>
      <c r="AI74" s="623"/>
    </row>
    <row r="75" spans="1:35" ht="26.25" thickBot="1" x14ac:dyDescent="0.25">
      <c r="A75" s="281" t="s">
        <v>279</v>
      </c>
      <c r="B75" s="282" t="s">
        <v>281</v>
      </c>
      <c r="C75" s="387"/>
      <c r="D75" s="283"/>
      <c r="E75" s="414"/>
      <c r="F75" s="415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 t="s">
        <v>280</v>
      </c>
      <c r="AH75" s="283"/>
      <c r="AI75" s="376"/>
    </row>
    <row r="76" spans="1:35" ht="13.5" thickBot="1" x14ac:dyDescent="0.25">
      <c r="A76" s="75"/>
      <c r="B76" s="76"/>
      <c r="C76" s="394"/>
      <c r="D76" s="38"/>
      <c r="E76" s="416"/>
      <c r="F76" s="266"/>
      <c r="G76" s="40"/>
      <c r="H76" s="39"/>
      <c r="I76" s="39"/>
      <c r="J76" s="39"/>
      <c r="K76" s="53"/>
      <c r="L76" s="334">
        <f>L9/L5</f>
        <v>36</v>
      </c>
      <c r="M76" s="260"/>
      <c r="N76" s="261"/>
      <c r="O76" s="259">
        <f>O9/O5</f>
        <v>36</v>
      </c>
      <c r="P76" s="84"/>
      <c r="Q76" s="335"/>
      <c r="R76" s="370">
        <f>R9/R5</f>
        <v>36</v>
      </c>
      <c r="S76" s="255"/>
      <c r="T76" s="256"/>
      <c r="U76" s="254">
        <f>U9/U5</f>
        <v>36</v>
      </c>
      <c r="V76" s="255"/>
      <c r="W76" s="371"/>
      <c r="X76" s="370">
        <f>X9/X5</f>
        <v>36</v>
      </c>
      <c r="Y76" s="255"/>
      <c r="Z76" s="256"/>
      <c r="AA76" s="254">
        <f>AA9/AA5</f>
        <v>36</v>
      </c>
      <c r="AB76" s="255"/>
      <c r="AC76" s="371"/>
      <c r="AD76" s="291">
        <f>AD9/AD5</f>
        <v>36</v>
      </c>
      <c r="AE76" s="255"/>
      <c r="AF76" s="256"/>
      <c r="AG76" s="254">
        <f>AG9/AG5</f>
        <v>36</v>
      </c>
      <c r="AH76" s="255"/>
      <c r="AI76" s="371"/>
    </row>
    <row r="77" spans="1:35" ht="30" customHeight="1" thickBot="1" x14ac:dyDescent="0.3">
      <c r="A77" s="801" t="s">
        <v>88</v>
      </c>
      <c r="B77" s="802"/>
      <c r="C77" s="395"/>
      <c r="D77" s="443">
        <v>4536</v>
      </c>
      <c r="E77" s="285">
        <f>E25+E31+E35</f>
        <v>4536</v>
      </c>
      <c r="F77" s="285"/>
      <c r="G77" s="284">
        <v>3024</v>
      </c>
      <c r="H77" s="285">
        <f>H25+H31+H35</f>
        <v>3024</v>
      </c>
      <c r="I77" s="286"/>
      <c r="J77" s="286"/>
      <c r="K77" s="289"/>
      <c r="L77" s="336"/>
      <c r="M77" s="287"/>
      <c r="N77" s="288"/>
      <c r="O77" s="288"/>
      <c r="P77" s="288"/>
      <c r="Q77" s="337"/>
      <c r="R77" s="372"/>
      <c r="S77" s="288"/>
      <c r="T77" s="288"/>
      <c r="U77" s="288"/>
      <c r="V77" s="288"/>
      <c r="W77" s="337"/>
      <c r="X77" s="372"/>
      <c r="Y77" s="288"/>
      <c r="Z77" s="288"/>
      <c r="AA77" s="288"/>
      <c r="AB77" s="288"/>
      <c r="AC77" s="337"/>
      <c r="AD77" s="292"/>
      <c r="AE77" s="288"/>
      <c r="AF77" s="288"/>
      <c r="AG77" s="288"/>
      <c r="AH77" s="288"/>
      <c r="AI77" s="337"/>
    </row>
    <row r="78" spans="1:35" ht="78" customHeight="1" thickTop="1" thickBot="1" x14ac:dyDescent="0.25">
      <c r="A78" s="505"/>
      <c r="B78" s="505"/>
      <c r="C78" s="57"/>
      <c r="D78" s="72"/>
      <c r="E78" s="417"/>
      <c r="F78" s="418"/>
      <c r="G78" s="72"/>
      <c r="H78" s="72"/>
      <c r="I78" s="72"/>
      <c r="J78" s="72"/>
      <c r="K78" s="72"/>
      <c r="L78" s="466"/>
      <c r="M78" s="467"/>
      <c r="N78" s="455"/>
      <c r="O78" s="456"/>
      <c r="P78" s="468"/>
      <c r="Q78" s="469" t="s">
        <v>286</v>
      </c>
      <c r="R78" s="466"/>
      <c r="S78" s="467"/>
      <c r="T78" s="455"/>
      <c r="U78" s="456"/>
      <c r="V78" s="468"/>
      <c r="W78" s="469" t="s">
        <v>286</v>
      </c>
      <c r="X78" s="466"/>
      <c r="Y78" s="467"/>
      <c r="Z78" s="455"/>
      <c r="AA78" s="456"/>
      <c r="AB78" s="468"/>
      <c r="AC78" s="469" t="s">
        <v>286</v>
      </c>
      <c r="AD78" s="466"/>
      <c r="AE78" s="467"/>
      <c r="AF78" s="455"/>
      <c r="AG78" s="456"/>
      <c r="AH78" s="468"/>
      <c r="AI78" s="438" t="s">
        <v>286</v>
      </c>
    </row>
    <row r="79" spans="1:35" ht="15" customHeight="1" x14ac:dyDescent="0.2">
      <c r="A79" s="803" t="s">
        <v>314</v>
      </c>
      <c r="B79" s="804"/>
      <c r="C79" s="804"/>
      <c r="D79" s="804"/>
      <c r="E79" s="804"/>
      <c r="F79" s="804"/>
      <c r="G79" s="805"/>
      <c r="H79" s="784" t="s">
        <v>6</v>
      </c>
      <c r="I79" s="787" t="s">
        <v>89</v>
      </c>
      <c r="J79" s="788"/>
      <c r="K79" s="789"/>
      <c r="L79" s="274">
        <v>612</v>
      </c>
      <c r="M79" s="74"/>
      <c r="N79" s="457"/>
      <c r="O79" s="458">
        <v>792</v>
      </c>
      <c r="P79" s="270"/>
      <c r="Q79" s="470">
        <f>SUM(L79:P79)</f>
        <v>1404</v>
      </c>
      <c r="R79" s="274">
        <v>576</v>
      </c>
      <c r="S79" s="74"/>
      <c r="T79" s="457"/>
      <c r="U79" s="458">
        <v>432</v>
      </c>
      <c r="V79" s="270"/>
      <c r="W79" s="470">
        <f>SUM(R79:V79)</f>
        <v>1008</v>
      </c>
      <c r="X79" s="274">
        <v>576</v>
      </c>
      <c r="Y79" s="74"/>
      <c r="Z79" s="457"/>
      <c r="AA79" s="458">
        <v>648</v>
      </c>
      <c r="AB79" s="270"/>
      <c r="AC79" s="470">
        <f>SUM(X79:AB79)</f>
        <v>1224</v>
      </c>
      <c r="AD79" s="274">
        <v>468</v>
      </c>
      <c r="AE79" s="74"/>
      <c r="AF79" s="457"/>
      <c r="AG79" s="458">
        <v>324</v>
      </c>
      <c r="AH79" s="270"/>
      <c r="AI79" s="392">
        <f>SUM(AD79:AH79)</f>
        <v>792</v>
      </c>
    </row>
    <row r="80" spans="1:35" ht="21" customHeight="1" x14ac:dyDescent="0.2">
      <c r="A80" s="743" t="s">
        <v>289</v>
      </c>
      <c r="B80" s="744"/>
      <c r="C80" s="744"/>
      <c r="D80" s="744"/>
      <c r="E80" s="744"/>
      <c r="F80" s="744"/>
      <c r="G80" s="745"/>
      <c r="H80" s="785"/>
      <c r="I80" s="790" t="s">
        <v>272</v>
      </c>
      <c r="J80" s="791"/>
      <c r="K80" s="792"/>
      <c r="L80" s="276"/>
      <c r="M80" s="73"/>
      <c r="N80" s="459"/>
      <c r="O80" s="460"/>
      <c r="P80" s="271"/>
      <c r="Q80" s="471">
        <f t="shared" ref="Q80:Q85" si="28">SUM(L80:P80)</f>
        <v>0</v>
      </c>
      <c r="R80" s="276"/>
      <c r="S80" s="73"/>
      <c r="T80" s="459"/>
      <c r="U80" s="180">
        <v>252</v>
      </c>
      <c r="V80" s="271"/>
      <c r="W80" s="471">
        <f t="shared" ref="W80:W85" si="29">SUM(R80:V80)</f>
        <v>252</v>
      </c>
      <c r="X80" s="276"/>
      <c r="Y80" s="73"/>
      <c r="Z80" s="459"/>
      <c r="AA80" s="460">
        <v>72</v>
      </c>
      <c r="AB80" s="271"/>
      <c r="AC80" s="471">
        <f t="shared" ref="AC80:AC85" si="30">SUM(X80:AB80)</f>
        <v>72</v>
      </c>
      <c r="AD80" s="276">
        <v>36</v>
      </c>
      <c r="AE80" s="73"/>
      <c r="AF80" s="459"/>
      <c r="AG80" s="460">
        <v>36</v>
      </c>
      <c r="AH80" s="271"/>
      <c r="AI80" s="439">
        <f t="shared" ref="AI80:AI85" si="31">SUM(AD80:AH80)</f>
        <v>72</v>
      </c>
    </row>
    <row r="81" spans="1:35" ht="27.75" customHeight="1" x14ac:dyDescent="0.2">
      <c r="A81" s="743" t="s">
        <v>90</v>
      </c>
      <c r="B81" s="744"/>
      <c r="C81" s="744"/>
      <c r="D81" s="744"/>
      <c r="E81" s="744"/>
      <c r="F81" s="744"/>
      <c r="G81" s="745"/>
      <c r="H81" s="785"/>
      <c r="I81" s="797" t="s">
        <v>273</v>
      </c>
      <c r="J81" s="741"/>
      <c r="K81" s="742"/>
      <c r="L81" s="276"/>
      <c r="M81" s="73"/>
      <c r="N81" s="459"/>
      <c r="O81" s="460"/>
      <c r="P81" s="271"/>
      <c r="Q81" s="471">
        <f t="shared" si="28"/>
        <v>0</v>
      </c>
      <c r="R81" s="276"/>
      <c r="S81" s="73"/>
      <c r="T81" s="459"/>
      <c r="U81" s="460">
        <v>144</v>
      </c>
      <c r="V81" s="271"/>
      <c r="W81" s="471">
        <f t="shared" si="29"/>
        <v>144</v>
      </c>
      <c r="X81" s="276"/>
      <c r="Y81" s="73"/>
      <c r="Z81" s="459"/>
      <c r="AA81" s="460">
        <v>144</v>
      </c>
      <c r="AB81" s="271"/>
      <c r="AC81" s="471">
        <f t="shared" si="30"/>
        <v>144</v>
      </c>
      <c r="AD81" s="276">
        <v>108</v>
      </c>
      <c r="AE81" s="73"/>
      <c r="AF81" s="459"/>
      <c r="AG81" s="460">
        <v>108</v>
      </c>
      <c r="AH81" s="271"/>
      <c r="AI81" s="439">
        <f t="shared" si="31"/>
        <v>216</v>
      </c>
    </row>
    <row r="82" spans="1:35" ht="25.5" customHeight="1" x14ac:dyDescent="0.2">
      <c r="A82" s="798" t="s">
        <v>291</v>
      </c>
      <c r="B82" s="799"/>
      <c r="C82" s="799"/>
      <c r="D82" s="799"/>
      <c r="E82" s="799"/>
      <c r="F82" s="799"/>
      <c r="G82" s="800"/>
      <c r="H82" s="785"/>
      <c r="I82" s="737" t="s">
        <v>274</v>
      </c>
      <c r="J82" s="738"/>
      <c r="K82" s="739"/>
      <c r="L82" s="276"/>
      <c r="M82" s="73"/>
      <c r="N82" s="459"/>
      <c r="O82" s="460"/>
      <c r="P82" s="271"/>
      <c r="Q82" s="471">
        <f t="shared" si="28"/>
        <v>0</v>
      </c>
      <c r="R82" s="276"/>
      <c r="S82" s="73"/>
      <c r="T82" s="459"/>
      <c r="U82" s="506"/>
      <c r="V82" s="271"/>
      <c r="W82" s="471">
        <f t="shared" si="29"/>
        <v>0</v>
      </c>
      <c r="X82" s="276"/>
      <c r="Y82" s="73"/>
      <c r="Z82" s="459"/>
      <c r="AA82" s="460"/>
      <c r="AB82" s="271"/>
      <c r="AC82" s="471">
        <f t="shared" si="30"/>
        <v>0</v>
      </c>
      <c r="AD82" s="276"/>
      <c r="AE82" s="73"/>
      <c r="AF82" s="459"/>
      <c r="AG82" s="460">
        <v>144</v>
      </c>
      <c r="AH82" s="271"/>
      <c r="AI82" s="439">
        <f t="shared" si="31"/>
        <v>144</v>
      </c>
    </row>
    <row r="83" spans="1:35" ht="39.75" customHeight="1" x14ac:dyDescent="0.2">
      <c r="A83" s="798"/>
      <c r="B83" s="799"/>
      <c r="C83" s="799"/>
      <c r="D83" s="799"/>
      <c r="E83" s="799"/>
      <c r="F83" s="799"/>
      <c r="G83" s="800"/>
      <c r="H83" s="785"/>
      <c r="I83" s="740" t="s">
        <v>91</v>
      </c>
      <c r="J83" s="741"/>
      <c r="K83" s="742"/>
      <c r="L83" s="278">
        <v>0</v>
      </c>
      <c r="M83" s="33"/>
      <c r="N83" s="461"/>
      <c r="O83" s="462">
        <v>3</v>
      </c>
      <c r="P83" s="272"/>
      <c r="Q83" s="472">
        <f t="shared" si="28"/>
        <v>3</v>
      </c>
      <c r="R83" s="278">
        <v>2</v>
      </c>
      <c r="S83" s="33"/>
      <c r="T83" s="461"/>
      <c r="U83" s="462">
        <v>2</v>
      </c>
      <c r="V83" s="272"/>
      <c r="W83" s="472">
        <f t="shared" si="29"/>
        <v>4</v>
      </c>
      <c r="X83" s="278">
        <v>2</v>
      </c>
      <c r="Y83" s="33"/>
      <c r="Z83" s="461"/>
      <c r="AA83" s="462">
        <v>4</v>
      </c>
      <c r="AB83" s="272"/>
      <c r="AC83" s="472">
        <f t="shared" si="30"/>
        <v>6</v>
      </c>
      <c r="AD83" s="278">
        <v>1</v>
      </c>
      <c r="AE83" s="33"/>
      <c r="AF83" s="461"/>
      <c r="AG83" s="462">
        <v>3</v>
      </c>
      <c r="AH83" s="272"/>
      <c r="AI83" s="440">
        <f t="shared" si="31"/>
        <v>4</v>
      </c>
    </row>
    <row r="84" spans="1:35" ht="24" customHeight="1" x14ac:dyDescent="0.2">
      <c r="A84" s="793" t="s">
        <v>92</v>
      </c>
      <c r="B84" s="794"/>
      <c r="C84" s="794"/>
      <c r="D84" s="794"/>
      <c r="E84" s="794"/>
      <c r="F84" s="794"/>
      <c r="G84" s="795"/>
      <c r="H84" s="785"/>
      <c r="I84" s="796" t="s">
        <v>93</v>
      </c>
      <c r="J84" s="791"/>
      <c r="K84" s="792"/>
      <c r="L84" s="278">
        <v>0</v>
      </c>
      <c r="M84" s="33"/>
      <c r="N84" s="461"/>
      <c r="O84" s="462">
        <v>8</v>
      </c>
      <c r="P84" s="272"/>
      <c r="Q84" s="472">
        <f t="shared" si="28"/>
        <v>8</v>
      </c>
      <c r="R84" s="278">
        <v>2</v>
      </c>
      <c r="S84" s="33"/>
      <c r="T84" s="461"/>
      <c r="U84" s="462">
        <v>3</v>
      </c>
      <c r="V84" s="272"/>
      <c r="W84" s="472">
        <f t="shared" si="29"/>
        <v>5</v>
      </c>
      <c r="X84" s="278">
        <v>3</v>
      </c>
      <c r="Y84" s="33"/>
      <c r="Z84" s="461"/>
      <c r="AA84" s="462">
        <v>6</v>
      </c>
      <c r="AB84" s="272"/>
      <c r="AC84" s="472">
        <f t="shared" si="30"/>
        <v>9</v>
      </c>
      <c r="AD84" s="278">
        <v>2</v>
      </c>
      <c r="AE84" s="33"/>
      <c r="AF84" s="461"/>
      <c r="AG84" s="462">
        <v>6</v>
      </c>
      <c r="AH84" s="272"/>
      <c r="AI84" s="440">
        <f t="shared" si="31"/>
        <v>8</v>
      </c>
    </row>
    <row r="85" spans="1:35" ht="24" customHeight="1" thickBot="1" x14ac:dyDescent="0.25">
      <c r="A85" s="806" t="s">
        <v>94</v>
      </c>
      <c r="B85" s="807"/>
      <c r="C85" s="807"/>
      <c r="D85" s="807"/>
      <c r="E85" s="807"/>
      <c r="F85" s="807"/>
      <c r="G85" s="808"/>
      <c r="H85" s="786"/>
      <c r="I85" s="779" t="s">
        <v>95</v>
      </c>
      <c r="J85" s="780"/>
      <c r="K85" s="781"/>
      <c r="L85" s="279">
        <v>0</v>
      </c>
      <c r="M85" s="51"/>
      <c r="N85" s="463"/>
      <c r="O85" s="464">
        <v>0</v>
      </c>
      <c r="P85" s="273"/>
      <c r="Q85" s="473">
        <f t="shared" si="28"/>
        <v>0</v>
      </c>
      <c r="R85" s="279">
        <v>0</v>
      </c>
      <c r="S85" s="51"/>
      <c r="T85" s="463"/>
      <c r="U85" s="464">
        <v>0</v>
      </c>
      <c r="V85" s="273"/>
      <c r="W85" s="473">
        <f t="shared" si="29"/>
        <v>0</v>
      </c>
      <c r="X85" s="279">
        <v>0</v>
      </c>
      <c r="Y85" s="51"/>
      <c r="Z85" s="463"/>
      <c r="AA85" s="464">
        <v>0</v>
      </c>
      <c r="AB85" s="273"/>
      <c r="AC85" s="473">
        <f t="shared" si="30"/>
        <v>0</v>
      </c>
      <c r="AD85" s="49">
        <v>0</v>
      </c>
      <c r="AE85" s="51"/>
      <c r="AF85" s="463"/>
      <c r="AG85" s="464">
        <v>0</v>
      </c>
      <c r="AH85" s="273"/>
      <c r="AI85" s="441">
        <f t="shared" si="31"/>
        <v>0</v>
      </c>
    </row>
    <row r="86" spans="1:35" x14ac:dyDescent="0.2">
      <c r="A86" s="505"/>
      <c r="B86" s="505"/>
      <c r="C86" s="57"/>
      <c r="D86" s="72"/>
      <c r="E86" s="417"/>
      <c r="F86" s="418"/>
      <c r="G86" s="72"/>
      <c r="H86" s="72"/>
      <c r="I86" s="72"/>
      <c r="J86" s="72"/>
      <c r="K86" s="72"/>
      <c r="L86" s="72"/>
      <c r="M86" s="72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x14ac:dyDescent="0.2">
      <c r="A87" s="505"/>
      <c r="B87" s="505"/>
      <c r="C87" s="57"/>
      <c r="D87" s="72"/>
      <c r="E87" s="417"/>
      <c r="F87" s="418"/>
      <c r="G87" s="72"/>
      <c r="H87" s="72"/>
      <c r="I87" s="72"/>
      <c r="J87" s="72"/>
      <c r="K87" s="72"/>
      <c r="L87" s="72"/>
      <c r="M87" s="72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x14ac:dyDescent="0.2">
      <c r="A88" s="505"/>
      <c r="B88" s="505"/>
      <c r="C88" s="57"/>
      <c r="D88" s="72"/>
      <c r="E88" s="417"/>
      <c r="F88" s="418"/>
      <c r="G88" s="72"/>
      <c r="H88" s="72"/>
      <c r="I88" s="72"/>
      <c r="J88" s="72"/>
      <c r="K88" s="72"/>
      <c r="L88" s="72"/>
      <c r="M88" s="72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x14ac:dyDescent="0.2">
      <c r="A89" s="505"/>
      <c r="B89" s="505"/>
      <c r="C89" s="57"/>
      <c r="D89" s="72"/>
      <c r="E89" s="417"/>
      <c r="F89" s="418"/>
      <c r="G89" s="72"/>
      <c r="H89" s="72"/>
      <c r="I89" s="72"/>
      <c r="J89" s="72"/>
      <c r="K89" s="72"/>
      <c r="L89" s="72"/>
      <c r="M89" s="72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x14ac:dyDescent="0.2">
      <c r="A90" s="505"/>
      <c r="B90" s="505"/>
      <c r="C90" s="57"/>
      <c r="D90" s="72"/>
      <c r="E90" s="417"/>
      <c r="F90" s="418"/>
      <c r="G90" s="72"/>
      <c r="H90" s="72"/>
      <c r="I90" s="72"/>
      <c r="J90" s="72"/>
      <c r="K90" s="72"/>
      <c r="L90" s="72"/>
      <c r="M90" s="72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x14ac:dyDescent="0.2">
      <c r="A91" s="505"/>
      <c r="B91" s="505"/>
      <c r="C91" s="57"/>
      <c r="D91" s="72"/>
      <c r="E91" s="417"/>
      <c r="F91" s="418"/>
      <c r="G91" s="72"/>
      <c r="H91" s="72"/>
      <c r="I91" s="72"/>
      <c r="J91" s="72"/>
      <c r="K91" s="72"/>
      <c r="L91" s="72"/>
      <c r="M91" s="72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x14ac:dyDescent="0.2">
      <c r="A92" s="505"/>
      <c r="B92" s="505"/>
      <c r="C92" s="57"/>
      <c r="D92" s="72"/>
      <c r="E92" s="417"/>
      <c r="F92" s="418"/>
      <c r="G92" s="72"/>
      <c r="H92" s="72"/>
      <c r="I92" s="72"/>
      <c r="J92" s="72"/>
      <c r="K92" s="72"/>
      <c r="L92" s="72"/>
      <c r="M92" s="72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x14ac:dyDescent="0.2">
      <c r="A93" s="505"/>
      <c r="B93" s="505"/>
      <c r="C93" s="57"/>
      <c r="D93" s="72"/>
      <c r="E93" s="417"/>
      <c r="F93" s="418"/>
      <c r="G93" s="72"/>
      <c r="H93" s="72"/>
      <c r="I93" s="72"/>
      <c r="J93" s="72"/>
      <c r="K93" s="72"/>
      <c r="L93" s="72"/>
      <c r="M93" s="72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x14ac:dyDescent="0.2">
      <c r="A94" s="505"/>
      <c r="B94" s="505"/>
      <c r="C94" s="57"/>
      <c r="D94" s="72"/>
      <c r="E94" s="417"/>
      <c r="F94" s="418"/>
      <c r="G94" s="72"/>
      <c r="H94" s="72"/>
      <c r="I94" s="72"/>
      <c r="J94" s="72"/>
      <c r="K94" s="72"/>
      <c r="L94" s="72"/>
      <c r="M94" s="72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x14ac:dyDescent="0.2">
      <c r="A95" s="505"/>
      <c r="B95" s="505"/>
      <c r="C95" s="57"/>
      <c r="D95" s="72"/>
      <c r="E95" s="417"/>
      <c r="F95" s="418"/>
      <c r="G95" s="72"/>
      <c r="H95" s="72"/>
      <c r="I95" s="72"/>
      <c r="J95" s="72"/>
      <c r="K95" s="72"/>
      <c r="L95" s="72"/>
      <c r="M95" s="72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x14ac:dyDescent="0.2">
      <c r="A96" s="505"/>
      <c r="B96" s="505"/>
      <c r="C96" s="57"/>
      <c r="D96" s="72"/>
      <c r="E96" s="417"/>
      <c r="F96" s="417"/>
      <c r="G96" s="72"/>
      <c r="H96" s="72"/>
      <c r="I96" s="72"/>
      <c r="J96" s="72"/>
      <c r="K96" s="72"/>
      <c r="L96" s="72"/>
      <c r="M96" s="72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x14ac:dyDescent="0.2">
      <c r="A97" s="505"/>
      <c r="B97" s="505"/>
      <c r="C97" s="57"/>
      <c r="D97" s="72"/>
      <c r="E97" s="417"/>
      <c r="F97" s="417"/>
      <c r="G97" s="72"/>
      <c r="H97" s="72"/>
      <c r="I97" s="72"/>
      <c r="J97" s="72"/>
      <c r="K97" s="72"/>
      <c r="L97" s="72"/>
      <c r="M97" s="72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x14ac:dyDescent="0.2">
      <c r="A98" s="505"/>
      <c r="B98" s="505"/>
      <c r="C98" s="57"/>
      <c r="D98" s="72"/>
      <c r="E98" s="417"/>
      <c r="F98" s="417"/>
      <c r="G98" s="72"/>
      <c r="H98" s="72"/>
      <c r="I98" s="72"/>
      <c r="J98" s="72"/>
      <c r="K98" s="72"/>
      <c r="L98" s="72"/>
      <c r="M98" s="72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x14ac:dyDescent="0.2">
      <c r="D99" s="71"/>
      <c r="E99" s="419"/>
      <c r="F99" s="419"/>
      <c r="G99" s="71"/>
      <c r="H99" s="71"/>
      <c r="I99" s="71"/>
      <c r="J99" s="71"/>
      <c r="K99" s="71"/>
      <c r="L99" s="71"/>
      <c r="M99" s="71"/>
    </row>
    <row r="100" spans="1:35" x14ac:dyDescent="0.2">
      <c r="D100" s="71"/>
      <c r="E100" s="419"/>
      <c r="F100" s="419"/>
      <c r="G100" s="71"/>
      <c r="H100" s="71"/>
      <c r="I100" s="71"/>
      <c r="J100" s="71"/>
      <c r="K100" s="71"/>
      <c r="L100" s="71"/>
      <c r="M100" s="71"/>
    </row>
    <row r="101" spans="1:35" x14ac:dyDescent="0.2">
      <c r="D101" s="71"/>
      <c r="E101" s="419"/>
      <c r="F101" s="419"/>
      <c r="G101" s="71"/>
      <c r="H101" s="71"/>
      <c r="I101" s="71"/>
      <c r="J101" s="71"/>
      <c r="K101" s="71"/>
      <c r="L101" s="71"/>
      <c r="M101" s="71"/>
    </row>
    <row r="102" spans="1:35" x14ac:dyDescent="0.2">
      <c r="D102" s="71"/>
      <c r="E102" s="419"/>
      <c r="F102" s="419"/>
      <c r="G102" s="71"/>
      <c r="H102" s="71"/>
      <c r="I102" s="71"/>
      <c r="J102" s="71"/>
      <c r="K102" s="71"/>
      <c r="L102" s="71"/>
      <c r="M102" s="71"/>
    </row>
    <row r="103" spans="1:35" x14ac:dyDescent="0.2">
      <c r="D103" s="71"/>
      <c r="E103" s="419"/>
      <c r="F103" s="419"/>
      <c r="G103" s="71"/>
      <c r="H103" s="71"/>
      <c r="I103" s="71"/>
      <c r="J103" s="71"/>
      <c r="K103" s="71"/>
      <c r="L103" s="71"/>
      <c r="M103" s="71"/>
    </row>
    <row r="104" spans="1:35" x14ac:dyDescent="0.2">
      <c r="D104" s="71"/>
      <c r="E104" s="419"/>
      <c r="F104" s="419"/>
      <c r="G104" s="71"/>
      <c r="H104" s="71"/>
      <c r="I104" s="71"/>
      <c r="J104" s="71"/>
      <c r="K104" s="71"/>
      <c r="L104" s="71"/>
      <c r="M104" s="71"/>
    </row>
    <row r="105" spans="1:35" x14ac:dyDescent="0.2">
      <c r="D105" s="71"/>
      <c r="E105" s="419"/>
      <c r="F105" s="419"/>
      <c r="G105" s="71"/>
      <c r="H105" s="71"/>
      <c r="I105" s="71"/>
      <c r="J105" s="71"/>
      <c r="K105" s="71"/>
      <c r="L105" s="71"/>
      <c r="M105" s="71"/>
    </row>
    <row r="106" spans="1:35" x14ac:dyDescent="0.2">
      <c r="D106" s="71"/>
      <c r="E106" s="419"/>
      <c r="F106" s="419"/>
      <c r="G106" s="71"/>
      <c r="H106" s="71"/>
      <c r="I106" s="71"/>
      <c r="J106" s="71"/>
      <c r="K106" s="71"/>
      <c r="L106" s="71"/>
      <c r="M106" s="71"/>
    </row>
    <row r="107" spans="1:35" x14ac:dyDescent="0.2">
      <c r="D107" s="71"/>
      <c r="E107" s="419"/>
      <c r="F107" s="419"/>
      <c r="G107" s="71"/>
      <c r="H107" s="71"/>
      <c r="I107" s="71"/>
      <c r="J107" s="71"/>
      <c r="K107" s="71"/>
      <c r="L107" s="71"/>
      <c r="M107" s="71"/>
    </row>
    <row r="108" spans="1:35" x14ac:dyDescent="0.2">
      <c r="D108" s="71"/>
      <c r="E108" s="419"/>
      <c r="F108" s="419"/>
      <c r="G108" s="71"/>
      <c r="H108" s="71"/>
      <c r="I108" s="71"/>
      <c r="J108" s="71"/>
      <c r="K108" s="71"/>
      <c r="L108" s="71"/>
      <c r="M108" s="71"/>
    </row>
  </sheetData>
  <mergeCells count="64">
    <mergeCell ref="B1:C1"/>
    <mergeCell ref="A2:A7"/>
    <mergeCell ref="B2:B7"/>
    <mergeCell ref="C2:C3"/>
    <mergeCell ref="D2:E6"/>
    <mergeCell ref="G2:K2"/>
    <mergeCell ref="G3:H6"/>
    <mergeCell ref="I3:K3"/>
    <mergeCell ref="L3:Q3"/>
    <mergeCell ref="R3:W3"/>
    <mergeCell ref="L6:L7"/>
    <mergeCell ref="M6:N6"/>
    <mergeCell ref="O6:O7"/>
    <mergeCell ref="L5:M5"/>
    <mergeCell ref="O5:P5"/>
    <mergeCell ref="R5:S5"/>
    <mergeCell ref="U5:V5"/>
    <mergeCell ref="AD3:AI3"/>
    <mergeCell ref="C4:C7"/>
    <mergeCell ref="I4:I6"/>
    <mergeCell ref="J4:J6"/>
    <mergeCell ref="K4:K6"/>
    <mergeCell ref="L4:N4"/>
    <mergeCell ref="O4:Q4"/>
    <mergeCell ref="R4:T4"/>
    <mergeCell ref="U4:W4"/>
    <mergeCell ref="X4:Z4"/>
    <mergeCell ref="X3:AC3"/>
    <mergeCell ref="AA4:AC4"/>
    <mergeCell ref="F2:F7"/>
    <mergeCell ref="X6:X7"/>
    <mergeCell ref="AD4:AF4"/>
    <mergeCell ref="AG4:AI4"/>
    <mergeCell ref="X5:Y5"/>
    <mergeCell ref="AA5:AB5"/>
    <mergeCell ref="AD5:AE5"/>
    <mergeCell ref="AG5:AH5"/>
    <mergeCell ref="P6:Q6"/>
    <mergeCell ref="R6:R7"/>
    <mergeCell ref="S6:T6"/>
    <mergeCell ref="U6:U7"/>
    <mergeCell ref="V6:W6"/>
    <mergeCell ref="AH6:AI6"/>
    <mergeCell ref="Y6:Z6"/>
    <mergeCell ref="AA6:AA7"/>
    <mergeCell ref="AB6:AC6"/>
    <mergeCell ref="AD6:AD7"/>
    <mergeCell ref="AE6:AF6"/>
    <mergeCell ref="AG6:AG7"/>
    <mergeCell ref="A77:B77"/>
    <mergeCell ref="A79:G79"/>
    <mergeCell ref="H79:H85"/>
    <mergeCell ref="I79:K79"/>
    <mergeCell ref="A80:G80"/>
    <mergeCell ref="I80:K80"/>
    <mergeCell ref="A81:G81"/>
    <mergeCell ref="I81:K81"/>
    <mergeCell ref="I82:K82"/>
    <mergeCell ref="I83:K83"/>
    <mergeCell ref="A84:G84"/>
    <mergeCell ref="I84:K84"/>
    <mergeCell ref="A85:G85"/>
    <mergeCell ref="I85:K85"/>
    <mergeCell ref="A82:G83"/>
  </mergeCells>
  <pageMargins left="0.39370078740157483" right="0.31496062992125984" top="0.47244094488188981" bottom="0.55118110236220474" header="0.19685039370078741" footer="0.31496062992125984"/>
  <pageSetup paperSize="9" scale="53" fitToHeight="2" orientation="landscape" r:id="rId1"/>
  <headerFooter alignWithMargins="0"/>
  <rowBreaks count="1" manualBreakCount="1">
    <brk id="7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(11)</vt:lpstr>
      <vt:lpstr>план(2011-2015)</vt:lpstr>
      <vt:lpstr>Лист1 (2017)</vt:lpstr>
      <vt:lpstr>план (2017.)</vt:lpstr>
      <vt:lpstr>'Лист1 (11)'!Область_печати</vt:lpstr>
      <vt:lpstr>'план (2017.)'!Область_печати</vt:lpstr>
      <vt:lpstr>'план(2011-2015)'!Область_печати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2018-06-26T06:11:43Z</cp:lastPrinted>
  <dcterms:created xsi:type="dcterms:W3CDTF">1996-10-08T23:32:33Z</dcterms:created>
  <dcterms:modified xsi:type="dcterms:W3CDTF">2018-06-26T06:50:11Z</dcterms:modified>
</cp:coreProperties>
</file>