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11 класс\"/>
    </mc:Choice>
  </mc:AlternateContent>
  <bookViews>
    <workbookView xWindow="210" yWindow="165" windowWidth="13485" windowHeight="6780"/>
  </bookViews>
  <sheets>
    <sheet name="Лист1" sheetId="1" r:id="rId1"/>
    <sheet name="план" sheetId="3" r:id="rId2"/>
  </sheets>
  <externalReferences>
    <externalReference r:id="rId3"/>
  </externalReferences>
  <definedNames>
    <definedName name="Допустимое_уменьшение_нагрузки_меньше_32_часов_для_некоторых_циклов">[1]Рабочий!$AA$12</definedName>
    <definedName name="_xlnm.Print_Area" localSheetId="1">план!$A$1:$AC$65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51" i="3" l="1"/>
  <c r="I51" i="3"/>
  <c r="H51" i="3"/>
  <c r="H47" i="3"/>
  <c r="J47" i="3"/>
  <c r="I47" i="3"/>
  <c r="K47" i="3"/>
  <c r="J43" i="3"/>
  <c r="H43" i="3"/>
  <c r="I43" i="3" s="1"/>
  <c r="J39" i="3"/>
  <c r="H39" i="3"/>
  <c r="I39" i="3" s="1"/>
  <c r="J35" i="3"/>
  <c r="H35" i="3"/>
  <c r="J34" i="3"/>
  <c r="H34" i="3"/>
  <c r="I34" i="3" s="1"/>
  <c r="J20" i="3"/>
  <c r="I20" i="3"/>
  <c r="H20" i="3"/>
  <c r="J19" i="3"/>
  <c r="H19" i="3"/>
  <c r="I19" i="3" s="1"/>
  <c r="J14" i="3"/>
  <c r="J15" i="3"/>
  <c r="J16" i="3"/>
  <c r="J17" i="3"/>
  <c r="J13" i="3"/>
  <c r="J12" i="3"/>
  <c r="I35" i="3" l="1"/>
  <c r="AC65" i="3"/>
  <c r="AC64" i="3"/>
  <c r="AC63" i="3"/>
  <c r="W65" i="3"/>
  <c r="W64" i="3"/>
  <c r="W63" i="3"/>
  <c r="Q65" i="3"/>
  <c r="Q64" i="3"/>
  <c r="Q63" i="3"/>
  <c r="AC62" i="3"/>
  <c r="AC61" i="3"/>
  <c r="AC60" i="3"/>
  <c r="W61" i="3"/>
  <c r="W62" i="3"/>
  <c r="W60" i="3"/>
  <c r="Q60" i="3"/>
  <c r="Q61" i="3"/>
  <c r="Q62" i="3"/>
  <c r="W59" i="3"/>
  <c r="AC59" i="3"/>
  <c r="Q59" i="3"/>
  <c r="H26" i="3"/>
  <c r="H25" i="3"/>
  <c r="H23" i="3"/>
  <c r="J23" i="3"/>
  <c r="H52" i="3"/>
  <c r="E52" i="3" s="1"/>
  <c r="H53" i="3"/>
  <c r="E53" i="3" s="1"/>
  <c r="H49" i="3"/>
  <c r="E49" i="3" s="1"/>
  <c r="H48" i="3"/>
  <c r="E48" i="3" s="1"/>
  <c r="H45" i="3"/>
  <c r="E45" i="3" s="1"/>
  <c r="H44" i="3"/>
  <c r="E44" i="3" s="1"/>
  <c r="H41" i="3"/>
  <c r="E41" i="3" s="1"/>
  <c r="H40" i="3"/>
  <c r="E40" i="3" s="1"/>
  <c r="H37" i="3"/>
  <c r="E37" i="3" s="1"/>
  <c r="H36" i="3"/>
  <c r="E36" i="3" s="1"/>
  <c r="J46" i="3"/>
  <c r="J38" i="3"/>
  <c r="J26" i="3"/>
  <c r="I26" i="3" s="1"/>
  <c r="J24" i="3"/>
  <c r="J25" i="3"/>
  <c r="J27" i="3"/>
  <c r="J28" i="3"/>
  <c r="J29" i="3"/>
  <c r="J30" i="3"/>
  <c r="J31" i="3"/>
  <c r="I50" i="3"/>
  <c r="H46" i="3"/>
  <c r="E46" i="3" s="1"/>
  <c r="F46" i="3" s="1"/>
  <c r="H42" i="3"/>
  <c r="H38" i="3"/>
  <c r="H33" i="3"/>
  <c r="H15" i="3"/>
  <c r="E15" i="3" s="1"/>
  <c r="F15" i="3" s="1"/>
  <c r="H16" i="3"/>
  <c r="I16" i="3" s="1"/>
  <c r="X42" i="3"/>
  <c r="X46" i="3"/>
  <c r="X22" i="3"/>
  <c r="X11" i="3"/>
  <c r="U42" i="3"/>
  <c r="U38" i="3"/>
  <c r="S38" i="3"/>
  <c r="S50" i="3"/>
  <c r="R22" i="3"/>
  <c r="R50" i="3"/>
  <c r="R38" i="3"/>
  <c r="R11" i="3"/>
  <c r="R18" i="3"/>
  <c r="V38" i="3"/>
  <c r="V42" i="3"/>
  <c r="W38" i="3"/>
  <c r="Y46" i="3"/>
  <c r="AA46" i="3"/>
  <c r="AB46" i="3"/>
  <c r="AC46" i="3"/>
  <c r="L33" i="3"/>
  <c r="L22" i="3"/>
  <c r="L11" i="3"/>
  <c r="M50" i="3"/>
  <c r="N50" i="3"/>
  <c r="O50" i="3"/>
  <c r="P50" i="3"/>
  <c r="Q50" i="3"/>
  <c r="T50" i="3"/>
  <c r="U50" i="3"/>
  <c r="V50" i="3"/>
  <c r="W50" i="3"/>
  <c r="X50" i="3"/>
  <c r="Y50" i="3"/>
  <c r="Z50" i="3"/>
  <c r="AA50" i="3"/>
  <c r="AB50" i="3"/>
  <c r="AC50" i="3"/>
  <c r="L50" i="3"/>
  <c r="J50" i="3"/>
  <c r="K50" i="3"/>
  <c r="E39" i="3"/>
  <c r="E38" i="3" s="1"/>
  <c r="E34" i="3"/>
  <c r="F34" i="3" s="1"/>
  <c r="E35" i="3"/>
  <c r="F35" i="3" s="1"/>
  <c r="K33" i="3"/>
  <c r="W33" i="3"/>
  <c r="M33" i="3"/>
  <c r="N33" i="3"/>
  <c r="O33" i="3"/>
  <c r="P33" i="3"/>
  <c r="Q33" i="3"/>
  <c r="R33" i="3"/>
  <c r="S33" i="3"/>
  <c r="T33" i="3"/>
  <c r="T32" i="3" s="1"/>
  <c r="U33" i="3"/>
  <c r="V33" i="3"/>
  <c r="X33" i="3"/>
  <c r="Y33" i="3"/>
  <c r="Z33" i="3"/>
  <c r="AA33" i="3"/>
  <c r="AB33" i="3"/>
  <c r="AC33" i="3"/>
  <c r="H14" i="3"/>
  <c r="E14" i="3" s="1"/>
  <c r="F14" i="3" s="1"/>
  <c r="X38" i="3"/>
  <c r="AA18" i="3"/>
  <c r="X18" i="3"/>
  <c r="AA11" i="3"/>
  <c r="AA22" i="3"/>
  <c r="AA38" i="3"/>
  <c r="AA42" i="3"/>
  <c r="Z46" i="3"/>
  <c r="AC42" i="3"/>
  <c r="AB42" i="3"/>
  <c r="Z42" i="3"/>
  <c r="Y42" i="3"/>
  <c r="AC38" i="3"/>
  <c r="AC32" i="3" s="1"/>
  <c r="AB38" i="3"/>
  <c r="Z38" i="3"/>
  <c r="Z32" i="3" s="1"/>
  <c r="Z21" i="3" s="1"/>
  <c r="Y38" i="3"/>
  <c r="AC22" i="3"/>
  <c r="AB22" i="3"/>
  <c r="Z22" i="3"/>
  <c r="Y22" i="3"/>
  <c r="AC18" i="3"/>
  <c r="AB18" i="3"/>
  <c r="Z18" i="3"/>
  <c r="Y18" i="3"/>
  <c r="AC11" i="3"/>
  <c r="AB11" i="3"/>
  <c r="Z11" i="3"/>
  <c r="Y11" i="3"/>
  <c r="E47" i="3"/>
  <c r="F47" i="3" s="1"/>
  <c r="H31" i="3"/>
  <c r="H24" i="3"/>
  <c r="E24" i="3" s="1"/>
  <c r="F24" i="3" s="1"/>
  <c r="H27" i="3"/>
  <c r="E27" i="3" s="1"/>
  <c r="H28" i="3"/>
  <c r="E28" i="3" s="1"/>
  <c r="F28" i="3" s="1"/>
  <c r="H29" i="3"/>
  <c r="E29" i="3" s="1"/>
  <c r="F29" i="3" s="1"/>
  <c r="H30" i="3"/>
  <c r="E30" i="3" s="1"/>
  <c r="F30" i="3" s="1"/>
  <c r="H12" i="3"/>
  <c r="E12" i="3" s="1"/>
  <c r="F12" i="3" s="1"/>
  <c r="H13" i="3"/>
  <c r="E13" i="3" s="1"/>
  <c r="F13" i="3" s="1"/>
  <c r="H17" i="3"/>
  <c r="E19" i="3"/>
  <c r="E20" i="3"/>
  <c r="F20" i="3" s="1"/>
  <c r="O38" i="3"/>
  <c r="O42" i="3"/>
  <c r="O46" i="3"/>
  <c r="O22" i="3"/>
  <c r="O11" i="3"/>
  <c r="O18" i="3"/>
  <c r="L38" i="3"/>
  <c r="L42" i="3"/>
  <c r="L46" i="3"/>
  <c r="L18" i="3"/>
  <c r="R42" i="3"/>
  <c r="R46" i="3"/>
  <c r="U46" i="3"/>
  <c r="U22" i="3"/>
  <c r="U11" i="3"/>
  <c r="U18" i="3"/>
  <c r="E17" i="3"/>
  <c r="F17" i="3" s="1"/>
  <c r="E23" i="3"/>
  <c r="E25" i="3"/>
  <c r="F25" i="3" s="1"/>
  <c r="E26" i="3"/>
  <c r="F26" i="3" s="1"/>
  <c r="I28" i="3"/>
  <c r="N38" i="3"/>
  <c r="N42" i="3"/>
  <c r="N46" i="3"/>
  <c r="N22" i="3"/>
  <c r="N11" i="3"/>
  <c r="N18" i="3"/>
  <c r="M38" i="3"/>
  <c r="M42" i="3"/>
  <c r="M46" i="3"/>
  <c r="P38" i="3"/>
  <c r="P42" i="3"/>
  <c r="P46" i="3"/>
  <c r="Q38" i="3"/>
  <c r="Q42" i="3"/>
  <c r="Q46" i="3"/>
  <c r="S42" i="3"/>
  <c r="S46" i="3"/>
  <c r="T38" i="3"/>
  <c r="T42" i="3"/>
  <c r="T46" i="3"/>
  <c r="V46" i="3"/>
  <c r="W42" i="3"/>
  <c r="W46" i="3"/>
  <c r="K38" i="3"/>
  <c r="K42" i="3"/>
  <c r="K46" i="3"/>
  <c r="J42" i="3"/>
  <c r="I38" i="3"/>
  <c r="I24" i="3"/>
  <c r="K22" i="3"/>
  <c r="M22" i="3"/>
  <c r="P22" i="3"/>
  <c r="Q22" i="3"/>
  <c r="S22" i="3"/>
  <c r="T22" i="3"/>
  <c r="V22" i="3"/>
  <c r="W22" i="3"/>
  <c r="M11" i="3"/>
  <c r="M18" i="3"/>
  <c r="P11" i="3"/>
  <c r="P18" i="3"/>
  <c r="Q11" i="3"/>
  <c r="Q18" i="3"/>
  <c r="S11" i="3"/>
  <c r="S18" i="3"/>
  <c r="T11" i="3"/>
  <c r="T18" i="3"/>
  <c r="V11" i="3"/>
  <c r="V18" i="3"/>
  <c r="W11" i="3"/>
  <c r="W18" i="3"/>
  <c r="K18" i="3"/>
  <c r="I12" i="3"/>
  <c r="I17" i="3"/>
  <c r="K11" i="3"/>
  <c r="F23" i="3"/>
  <c r="H18" i="3"/>
  <c r="N32" i="3"/>
  <c r="N21" i="3" s="1"/>
  <c r="S32" i="3"/>
  <c r="S21" i="3" s="1"/>
  <c r="O56" i="3" l="1"/>
  <c r="AC21" i="3"/>
  <c r="R56" i="3"/>
  <c r="J22" i="3"/>
  <c r="I25" i="3"/>
  <c r="F16" i="3"/>
  <c r="I13" i="3"/>
  <c r="I30" i="3"/>
  <c r="AB32" i="3"/>
  <c r="AB21" i="3" s="1"/>
  <c r="X32" i="3"/>
  <c r="X21" i="3" s="1"/>
  <c r="X56" i="3" s="1"/>
  <c r="U32" i="3"/>
  <c r="M32" i="3"/>
  <c r="M21" i="3" s="1"/>
  <c r="R32" i="3"/>
  <c r="R21" i="3" s="1"/>
  <c r="K32" i="3"/>
  <c r="K21" i="3" s="1"/>
  <c r="F39" i="3"/>
  <c r="F19" i="3"/>
  <c r="E18" i="3"/>
  <c r="F18" i="3" s="1"/>
  <c r="U21" i="3"/>
  <c r="U56" i="3" s="1"/>
  <c r="Q32" i="3"/>
  <c r="Q21" i="3" s="1"/>
  <c r="L32" i="3"/>
  <c r="L21" i="3" s="1"/>
  <c r="L56" i="3" s="1"/>
  <c r="H22" i="3"/>
  <c r="I15" i="3"/>
  <c r="I18" i="3"/>
  <c r="T21" i="3"/>
  <c r="I46" i="3"/>
  <c r="I42" i="3"/>
  <c r="W32" i="3"/>
  <c r="W21" i="3" s="1"/>
  <c r="P32" i="3"/>
  <c r="P21" i="3" s="1"/>
  <c r="I31" i="3"/>
  <c r="Y32" i="3"/>
  <c r="Y21" i="3" s="1"/>
  <c r="AA32" i="3"/>
  <c r="AA21" i="3" s="1"/>
  <c r="AA56" i="3" s="1"/>
  <c r="H50" i="3"/>
  <c r="E50" i="3" s="1"/>
  <c r="F50" i="3" s="1"/>
  <c r="O32" i="3"/>
  <c r="O21" i="3" s="1"/>
  <c r="V32" i="3"/>
  <c r="V21" i="3" s="1"/>
  <c r="I33" i="3"/>
  <c r="J18" i="3"/>
  <c r="E33" i="3"/>
  <c r="F33" i="3" s="1"/>
  <c r="J11" i="3"/>
  <c r="H11" i="3"/>
  <c r="E11" i="3" s="1"/>
  <c r="F11" i="3" s="1"/>
  <c r="I27" i="3"/>
  <c r="E31" i="3"/>
  <c r="F31" i="3" s="1"/>
  <c r="J33" i="3"/>
  <c r="J32" i="3" s="1"/>
  <c r="J21" i="3" s="1"/>
  <c r="F38" i="3"/>
  <c r="E43" i="3"/>
  <c r="E51" i="3"/>
  <c r="F51" i="3" s="1"/>
  <c r="I23" i="3"/>
  <c r="I14" i="3"/>
  <c r="H32" i="3"/>
  <c r="H21" i="3" s="1"/>
  <c r="I21" i="3" s="1"/>
  <c r="F27" i="3"/>
  <c r="I29" i="3"/>
  <c r="I22" i="3" s="1"/>
  <c r="I11" i="3" l="1"/>
  <c r="E21" i="3"/>
  <c r="F21" i="3" s="1"/>
  <c r="I32" i="3"/>
  <c r="F43" i="3"/>
  <c r="E42" i="3"/>
  <c r="H57" i="3"/>
  <c r="E57" i="3" s="1"/>
  <c r="E22" i="3"/>
  <c r="F22" i="3" s="1"/>
  <c r="F42" i="3" l="1"/>
  <c r="F32" i="3" s="1"/>
  <c r="E32" i="3"/>
</calcChain>
</file>

<file path=xl/sharedStrings.xml><?xml version="1.0" encoding="utf-8"?>
<sst xmlns="http://schemas.openxmlformats.org/spreadsheetml/2006/main" count="203" uniqueCount="138">
  <si>
    <t>Индекс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</si>
  <si>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</si>
  <si>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</si>
  <si>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</si>
  <si>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</si>
  <si>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</si>
  <si>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</si>
  <si>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3 курс</t>
  </si>
  <si>
    <t>теоретическое обучение</t>
  </si>
  <si>
    <t>лаб. и практ. занятия</t>
  </si>
  <si>
    <t>1 сем</t>
  </si>
  <si>
    <t>2 сем</t>
  </si>
  <si>
    <t>3 сем</t>
  </si>
  <si>
    <t>4 сем</t>
  </si>
  <si>
    <t>5 сем</t>
  </si>
  <si>
    <t>6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</si>
  <si>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</si>
  <si>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</si>
  <si>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</si>
  <si>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</si>
  <si>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</si>
  <si>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</si>
  <si>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Иностранный язык</t>
  </si>
  <si>
    <t>История</t>
  </si>
  <si>
    <t>Физическая культура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</si>
  <si>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</si>
  <si>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</si>
  <si>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</si>
  <si>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</si>
  <si>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</si>
  <si>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</si>
  <si>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</si>
  <si>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</si>
  <si>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</si>
  <si>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</si>
  <si>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</si>
  <si>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</si>
  <si>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</si>
  <si>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</si>
  <si>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</si>
  <si>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</si>
  <si>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</si>
  <si>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</si>
  <si>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</si>
  <si>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</si>
  <si>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</si>
  <si>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</si>
  <si>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</si>
  <si>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</si>
  <si>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</si>
  <si>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</si>
  <si>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</si>
  <si>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</si>
  <si>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</si>
  <si>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</si>
  <si>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</si>
  <si>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</si>
  <si>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</si>
  <si>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</si>
  <si>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</si>
  <si>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Итого</t>
  </si>
  <si>
    <t>ПП.04</t>
  </si>
  <si>
    <t>Математический и общий естественнонаучный цикл</t>
  </si>
  <si>
    <t>ПП.02</t>
  </si>
  <si>
    <t>курсовых работ (проектов)</t>
  </si>
  <si>
    <t>Формы промежуточной аттестации</t>
  </si>
  <si>
    <t>ПДП</t>
  </si>
  <si>
    <t xml:space="preserve">Преддипломная практика </t>
  </si>
  <si>
    <t>ГИА</t>
  </si>
  <si>
    <t>Государственная (итоговая) аттестация</t>
  </si>
  <si>
    <t>6 нед.</t>
  </si>
  <si>
    <t>1.2 Государственные экзамены (при их наличии) - нет</t>
  </si>
  <si>
    <t>наименования:    нет</t>
  </si>
  <si>
    <t>дисциплин и МДК</t>
  </si>
  <si>
    <t>учебной практики</t>
  </si>
  <si>
    <t>производственной практики</t>
  </si>
  <si>
    <t xml:space="preserve">экзаменов (в т.ч. экзаменов квалификационных) </t>
  </si>
  <si>
    <t>зачётов</t>
  </si>
  <si>
    <t>преддипломные практики</t>
  </si>
  <si>
    <t>дифф. зачётов</t>
  </si>
  <si>
    <t>Наименование циклов, дисциплин, профессиональных модулей, МДК, практик</t>
  </si>
  <si>
    <t>1. Программа базовой подготовки</t>
  </si>
  <si>
    <t>3. План учебного процесса</t>
  </si>
  <si>
    <t>Экологические основы природопользования</t>
  </si>
  <si>
    <t>Сервисная  деятельность</t>
  </si>
  <si>
    <t>История изобразительного искусства</t>
  </si>
  <si>
    <t>Рисунок и живопись</t>
  </si>
  <si>
    <t>Психология общения</t>
  </si>
  <si>
    <t>Основы маркетинга и менеджмента</t>
  </si>
  <si>
    <t>Цветоведение</t>
  </si>
  <si>
    <t>Основы композиции</t>
  </si>
  <si>
    <t>Эстетика</t>
  </si>
  <si>
    <t>Коррекция и окрашивание бровей, окрашивание ресниц</t>
  </si>
  <si>
    <t>МДК.01.02</t>
  </si>
  <si>
    <t>Основы косметологии</t>
  </si>
  <si>
    <t>Искусство и технология макияжа</t>
  </si>
  <si>
    <t>Выполнение фейс-арта, боди-арта</t>
  </si>
  <si>
    <t>Технология фейс-арта и боди-арта</t>
  </si>
  <si>
    <t>Искусство создания стиля</t>
  </si>
  <si>
    <t>ПМ.05</t>
  </si>
  <si>
    <t>МДК.05.01</t>
  </si>
  <si>
    <t>Выполнение маникюра</t>
  </si>
  <si>
    <r>
      <t xml:space="preserve"> , </t>
    </r>
    <r>
      <rPr>
        <sz val="10"/>
        <rFont val="Arial Cyr"/>
        <charset val="204"/>
      </rPr>
      <t xml:space="preserve">  ,  Э(2)</t>
    </r>
  </si>
  <si>
    <t xml:space="preserve"> ,  ДЗ(2),  </t>
  </si>
  <si>
    <t xml:space="preserve"> ,  ДЗ(1),  </t>
  </si>
  <si>
    <t xml:space="preserve"> ,  ДЗ(3),  </t>
  </si>
  <si>
    <t xml:space="preserve"> ,  ДЗ(6),  </t>
  </si>
  <si>
    <t xml:space="preserve"> ,  ДЗ(4),  </t>
  </si>
  <si>
    <r>
      <t xml:space="preserve"> , </t>
    </r>
    <r>
      <rPr>
        <sz val="10"/>
        <rFont val="Arial Cyr"/>
        <charset val="204"/>
      </rPr>
      <t xml:space="preserve">  ,  Э(4)</t>
    </r>
  </si>
  <si>
    <r>
      <t xml:space="preserve"> , </t>
    </r>
    <r>
      <rPr>
        <sz val="10"/>
        <rFont val="Arial Cyr"/>
        <charset val="204"/>
      </rPr>
      <t xml:space="preserve">  ,  Э(6)</t>
    </r>
  </si>
  <si>
    <t>Э(к)-(4)</t>
  </si>
  <si>
    <t>Э(к)-(6)</t>
  </si>
  <si>
    <t>Э(к)-(5)</t>
  </si>
  <si>
    <t xml:space="preserve"> ,  ДЗ(5), 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</si>
  <si>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</si>
  <si>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</si>
  <si>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</si>
  <si>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</si>
  <si>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</si>
  <si>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</si>
  <si>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</si>
  <si>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</si>
  <si>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Пластическая анатомия человека</t>
  </si>
  <si>
    <t>ОП.09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</si>
  <si>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</si>
  <si>
    <t>Технология оформления бровей и ресниц</t>
  </si>
  <si>
    <t>Выполнение салонного и специфического макияжа</t>
  </si>
  <si>
    <t>Создание индивидуального стиля заказчика в соответствии с запросами, историческими стилями  и тенденциями моды</t>
  </si>
  <si>
    <t>Выполнение работ по одной или нескольким профессиям рабочих, должностям служащих (Маникюрша)</t>
  </si>
  <si>
    <t xml:space="preserve">итого за год </t>
  </si>
  <si>
    <t xml:space="preserve"> З , ДЗ(6),  </t>
  </si>
  <si>
    <r>
      <t xml:space="preserve"> , </t>
    </r>
    <r>
      <rPr>
        <sz val="10"/>
        <rFont val="Arial Cyr"/>
        <charset val="204"/>
      </rPr>
      <t xml:space="preserve">  ,  Э(1)</t>
    </r>
  </si>
  <si>
    <t>Э(к)-(2)</t>
  </si>
  <si>
    <r>
      <t xml:space="preserve"> , </t>
    </r>
    <r>
      <rPr>
        <sz val="10"/>
        <rFont val="Arial Cyr"/>
        <charset val="204"/>
      </rPr>
      <t xml:space="preserve">  ,  Э(5)</t>
    </r>
  </si>
  <si>
    <t>Э(к)-(3)</t>
  </si>
  <si>
    <t>Консультации  из расчета 4 часа на одного обучающегося на каждый учебный год</t>
  </si>
  <si>
    <t>Государственная итоговая аттестация  (6 нед.)</t>
  </si>
  <si>
    <t>Информатика и информационно - коммуникационные  технологии в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</si>
</sst>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44"/>
      <name val="Arial"/>
      <family val="2"/>
      <charset val="204"/>
    </font>
    <font>
      <sz val="10"/>
      <name val="Symbol"/>
      <family val="1"/>
      <charset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A21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49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6" fillId="2" borderId="5" xfId="0" applyNumberFormat="1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8" xfId="0" applyNumberFormat="1" applyFont="1" applyBorder="1" applyAlignment="1" applyProtection="1">
      <alignment horizontal="left" wrapText="1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0" fillId="4" borderId="16" xfId="0" applyFill="1" applyBorder="1"/>
    <xf numFmtId="0" fontId="0" fillId="0" borderId="18" xfId="0" applyBorder="1"/>
    <xf numFmtId="0" fontId="0" fillId="4" borderId="19" xfId="0" applyFill="1" applyBorder="1"/>
    <xf numFmtId="0" fontId="0" fillId="4" borderId="20" xfId="0" applyFill="1" applyBorder="1"/>
    <xf numFmtId="49" fontId="4" fillId="0" borderId="22" xfId="0" applyNumberFormat="1" applyFont="1" applyFill="1" applyBorder="1" applyAlignment="1" applyProtection="1">
      <alignment horizontal="left" vertical="center"/>
      <protection hidden="1"/>
    </xf>
    <xf numFmtId="0" fontId="0" fillId="4" borderId="25" xfId="0" applyFill="1" applyBorder="1"/>
    <xf numFmtId="0" fontId="0" fillId="4" borderId="23" xfId="0" applyFill="1" applyBorder="1"/>
    <xf numFmtId="0" fontId="0" fillId="4" borderId="28" xfId="0" applyFill="1" applyBorder="1"/>
    <xf numFmtId="0" fontId="0" fillId="0" borderId="0" xfId="0" applyBorder="1"/>
    <xf numFmtId="0" fontId="8" fillId="2" borderId="33" xfId="0" applyFont="1" applyFill="1" applyBorder="1"/>
    <xf numFmtId="0" fontId="8" fillId="4" borderId="33" xfId="0" applyFont="1" applyFill="1" applyBorder="1"/>
    <xf numFmtId="49" fontId="2" fillId="5" borderId="13" xfId="0" applyNumberFormat="1" applyFont="1" applyFill="1" applyBorder="1" applyAlignment="1" applyProtection="1">
      <alignment horizontal="left" vertical="top" wrapText="1"/>
    </xf>
    <xf numFmtId="49" fontId="2" fillId="5" borderId="26" xfId="0" applyNumberFormat="1" applyFont="1" applyFill="1" applyBorder="1" applyAlignment="1" applyProtection="1">
      <alignment horizontal="left" vertical="top" wrapText="1"/>
    </xf>
    <xf numFmtId="0" fontId="7" fillId="4" borderId="33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13" xfId="0" applyFill="1" applyBorder="1"/>
    <xf numFmtId="0" fontId="0" fillId="5" borderId="15" xfId="0" applyFill="1" applyBorder="1"/>
    <xf numFmtId="0" fontId="0" fillId="3" borderId="23" xfId="0" applyFill="1" applyBorder="1"/>
    <xf numFmtId="0" fontId="7" fillId="4" borderId="35" xfId="0" applyFont="1" applyFill="1" applyBorder="1"/>
    <xf numFmtId="0" fontId="8" fillId="4" borderId="35" xfId="0" applyFont="1" applyFill="1" applyBorder="1"/>
    <xf numFmtId="0" fontId="11" fillId="4" borderId="35" xfId="0" applyFont="1" applyFill="1" applyBorder="1"/>
    <xf numFmtId="0" fontId="11" fillId="2" borderId="33" xfId="0" applyFont="1" applyFill="1" applyBorder="1"/>
    <xf numFmtId="0" fontId="11" fillId="4" borderId="33" xfId="0" applyFont="1" applyFill="1" applyBorder="1"/>
    <xf numFmtId="0" fontId="8" fillId="2" borderId="34" xfId="0" applyFont="1" applyFill="1" applyBorder="1"/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0" fillId="6" borderId="33" xfId="0" applyFill="1" applyBorder="1"/>
    <xf numFmtId="1" fontId="0" fillId="2" borderId="33" xfId="0" applyNumberFormat="1" applyFill="1" applyBorder="1"/>
    <xf numFmtId="1" fontId="0" fillId="2" borderId="34" xfId="0" applyNumberFormat="1" applyFill="1" applyBorder="1"/>
    <xf numFmtId="49" fontId="5" fillId="6" borderId="1" xfId="0" applyNumberFormat="1" applyFont="1" applyFill="1" applyBorder="1" applyAlignment="1" applyProtection="1">
      <alignment horizontal="left" vertical="center"/>
    </xf>
    <xf numFmtId="0" fontId="0" fillId="5" borderId="26" xfId="0" applyFill="1" applyBorder="1"/>
    <xf numFmtId="0" fontId="0" fillId="5" borderId="27" xfId="0" applyFill="1" applyBorder="1"/>
    <xf numFmtId="1" fontId="8" fillId="2" borderId="33" xfId="0" applyNumberFormat="1" applyFont="1" applyFill="1" applyBorder="1"/>
    <xf numFmtId="1" fontId="7" fillId="2" borderId="33" xfId="0" applyNumberFormat="1" applyFont="1" applyFill="1" applyBorder="1"/>
    <xf numFmtId="0" fontId="0" fillId="0" borderId="36" xfId="0" applyBorder="1" applyAlignment="1">
      <alignment horizontal="left" wrapText="1"/>
    </xf>
    <xf numFmtId="0" fontId="0" fillId="0" borderId="36" xfId="0" applyBorder="1"/>
    <xf numFmtId="0" fontId="0" fillId="0" borderId="36" xfId="0" applyFill="1" applyBorder="1"/>
    <xf numFmtId="0" fontId="9" fillId="0" borderId="36" xfId="0" applyFont="1" applyFill="1" applyBorder="1"/>
    <xf numFmtId="0" fontId="0" fillId="0" borderId="0" xfId="0" applyBorder="1" applyAlignment="1">
      <alignment horizontal="left" wrapText="1"/>
    </xf>
    <xf numFmtId="0" fontId="9" fillId="0" borderId="0" xfId="0" applyFont="1" applyFill="1" applyBorder="1"/>
    <xf numFmtId="0" fontId="0" fillId="5" borderId="37" xfId="0" applyFill="1" applyBorder="1"/>
    <xf numFmtId="0" fontId="0" fillId="5" borderId="38" xfId="0" applyFill="1" applyBorder="1"/>
    <xf numFmtId="0" fontId="11" fillId="2" borderId="34" xfId="0" applyFont="1" applyFill="1" applyBorder="1"/>
    <xf numFmtId="1" fontId="7" fillId="2" borderId="8" xfId="0" applyNumberFormat="1" applyFont="1" applyFill="1" applyBorder="1"/>
    <xf numFmtId="1" fontId="7" fillId="2" borderId="34" xfId="0" applyNumberFormat="1" applyFont="1" applyFill="1" applyBorder="1"/>
    <xf numFmtId="0" fontId="16" fillId="0" borderId="40" xfId="0" applyFont="1" applyBorder="1"/>
    <xf numFmtId="0" fontId="16" fillId="0" borderId="41" xfId="0" applyFont="1" applyBorder="1"/>
    <xf numFmtId="0" fontId="15" fillId="0" borderId="16" xfId="0" applyNumberFormat="1" applyFont="1" applyBorder="1" applyAlignment="1" applyProtection="1">
      <alignment horizontal="center" vertical="top" wrapText="1"/>
      <protection hidden="1"/>
    </xf>
    <xf numFmtId="0" fontId="15" fillId="0" borderId="42" xfId="0" applyNumberFormat="1" applyFont="1" applyBorder="1" applyAlignment="1" applyProtection="1">
      <alignment horizontal="center" vertical="top" wrapText="1"/>
      <protection hidden="1"/>
    </xf>
    <xf numFmtId="1" fontId="15" fillId="0" borderId="26" xfId="0" applyNumberFormat="1" applyFont="1" applyBorder="1" applyAlignment="1" applyProtection="1">
      <alignment horizontal="center" textRotation="90" wrapText="1"/>
      <protection hidden="1"/>
    </xf>
    <xf numFmtId="1" fontId="15" fillId="0" borderId="31" xfId="0" applyNumberFormat="1" applyFont="1" applyBorder="1" applyAlignment="1" applyProtection="1">
      <alignment horizontal="center" textRotation="90" wrapText="1"/>
      <protection hidden="1"/>
    </xf>
    <xf numFmtId="1" fontId="15" fillId="0" borderId="27" xfId="0" applyNumberFormat="1" applyFont="1" applyBorder="1" applyAlignment="1" applyProtection="1">
      <alignment horizontal="center" textRotation="90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18" fillId="5" borderId="34" xfId="0" applyNumberFormat="1" applyFont="1" applyFill="1" applyBorder="1" applyAlignment="1" applyProtection="1">
      <alignment horizontal="left" vertical="top" wrapText="1"/>
    </xf>
    <xf numFmtId="0" fontId="0" fillId="6" borderId="1" xfId="0" applyFill="1" applyBorder="1" applyAlignment="1">
      <alignment horizontal="left" wrapText="1"/>
    </xf>
    <xf numFmtId="0" fontId="19" fillId="6" borderId="34" xfId="0" applyFont="1" applyFill="1" applyBorder="1" applyAlignment="1">
      <alignment horizontal="left" wrapText="1"/>
    </xf>
    <xf numFmtId="0" fontId="0" fillId="0" borderId="43" xfId="0" applyFill="1" applyBorder="1"/>
    <xf numFmtId="49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3" xfId="0" applyNumberFormat="1" applyFont="1" applyFill="1" applyBorder="1" applyAlignment="1" applyProtection="1">
      <alignment horizontal="center" vertical="top" wrapText="1"/>
    </xf>
    <xf numFmtId="0" fontId="5" fillId="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4" xfId="0" applyFill="1" applyBorder="1"/>
    <xf numFmtId="0" fontId="9" fillId="5" borderId="44" xfId="0" applyFont="1" applyFill="1" applyBorder="1"/>
    <xf numFmtId="0" fontId="0" fillId="5" borderId="45" xfId="0" applyFill="1" applyBorder="1"/>
    <xf numFmtId="0" fontId="0" fillId="6" borderId="44" xfId="0" applyFill="1" applyBorder="1"/>
    <xf numFmtId="0" fontId="9" fillId="6" borderId="44" xfId="0" applyFont="1" applyFill="1" applyBorder="1"/>
    <xf numFmtId="0" fontId="0" fillId="6" borderId="45" xfId="0" applyFill="1" applyBorder="1"/>
    <xf numFmtId="0" fontId="0" fillId="3" borderId="25" xfId="0" applyFill="1" applyBorder="1"/>
    <xf numFmtId="0" fontId="0" fillId="5" borderId="16" xfId="0" applyFill="1" applyBorder="1"/>
    <xf numFmtId="0" fontId="20" fillId="6" borderId="33" xfId="0" applyFont="1" applyFill="1" applyBorder="1"/>
    <xf numFmtId="0" fontId="20" fillId="6" borderId="34" xfId="0" applyFont="1" applyFill="1" applyBorder="1"/>
    <xf numFmtId="0" fontId="14" fillId="0" borderId="0" xfId="0" applyFont="1" applyAlignment="1">
      <alignment horizontal="left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1" fillId="0" borderId="0" xfId="0" applyFont="1" applyProtection="1">
      <protection hidden="1"/>
    </xf>
    <xf numFmtId="0" fontId="11" fillId="2" borderId="35" xfId="0" applyFont="1" applyFill="1" applyBorder="1"/>
    <xf numFmtId="1" fontId="8" fillId="2" borderId="35" xfId="0" applyNumberFormat="1" applyFont="1" applyFill="1" applyBorder="1"/>
    <xf numFmtId="1" fontId="0" fillId="2" borderId="35" xfId="0" applyNumberFormat="1" applyFill="1" applyBorder="1"/>
    <xf numFmtId="0" fontId="0" fillId="5" borderId="28" xfId="0" applyFill="1" applyBorder="1"/>
    <xf numFmtId="0" fontId="20" fillId="6" borderId="35" xfId="0" applyFont="1" applyFill="1" applyBorder="1"/>
    <xf numFmtId="0" fontId="0" fillId="5" borderId="43" xfId="0" applyFill="1" applyBorder="1"/>
    <xf numFmtId="0" fontId="11" fillId="2" borderId="47" xfId="0" applyFont="1" applyFill="1" applyBorder="1"/>
    <xf numFmtId="0" fontId="8" fillId="2" borderId="47" xfId="0" applyFont="1" applyFill="1" applyBorder="1"/>
    <xf numFmtId="1" fontId="0" fillId="2" borderId="47" xfId="0" applyNumberFormat="1" applyFill="1" applyBorder="1"/>
    <xf numFmtId="1" fontId="7" fillId="2" borderId="47" xfId="0" applyNumberFormat="1" applyFont="1" applyFill="1" applyBorder="1"/>
    <xf numFmtId="0" fontId="0" fillId="5" borderId="49" xfId="0" applyFill="1" applyBorder="1"/>
    <xf numFmtId="0" fontId="0" fillId="5" borderId="52" xfId="0" applyFill="1" applyBorder="1"/>
    <xf numFmtId="0" fontId="20" fillId="6" borderId="47" xfId="0" applyFont="1" applyFill="1" applyBorder="1"/>
    <xf numFmtId="0" fontId="0" fillId="5" borderId="53" xfId="0" applyFill="1" applyBorder="1"/>
    <xf numFmtId="0" fontId="8" fillId="2" borderId="35" xfId="0" applyFont="1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3" fillId="0" borderId="0" xfId="0" applyFont="1" applyAlignment="1"/>
    <xf numFmtId="0" fontId="1" fillId="5" borderId="37" xfId="0" applyFont="1" applyFill="1" applyBorder="1"/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1" fontId="20" fillId="6" borderId="33" xfId="0" applyNumberFormat="1" applyFont="1" applyFill="1" applyBorder="1"/>
    <xf numFmtId="1" fontId="20" fillId="6" borderId="47" xfId="0" applyNumberFormat="1" applyFont="1" applyFill="1" applyBorder="1"/>
    <xf numFmtId="1" fontId="20" fillId="6" borderId="56" xfId="0" applyNumberFormat="1" applyFont="1" applyFill="1" applyBorder="1"/>
    <xf numFmtId="1" fontId="20" fillId="6" borderId="34" xfId="0" applyNumberFormat="1" applyFont="1" applyFill="1" applyBorder="1"/>
    <xf numFmtId="0" fontId="9" fillId="5" borderId="13" xfId="0" applyFont="1" applyFill="1" applyBorder="1"/>
    <xf numFmtId="0" fontId="0" fillId="5" borderId="4" xfId="0" applyFill="1" applyBorder="1"/>
    <xf numFmtId="0" fontId="9" fillId="5" borderId="26" xfId="0" applyFont="1" applyFill="1" applyBorder="1"/>
    <xf numFmtId="0" fontId="0" fillId="5" borderId="31" xfId="0" applyFill="1" applyBorder="1"/>
    <xf numFmtId="0" fontId="0" fillId="5" borderId="10" xfId="0" applyFill="1" applyBorder="1"/>
    <xf numFmtId="1" fontId="9" fillId="6" borderId="33" xfId="0" applyNumberFormat="1" applyFont="1" applyFill="1" applyBorder="1"/>
    <xf numFmtId="0" fontId="0" fillId="6" borderId="8" xfId="0" applyFill="1" applyBorder="1"/>
    <xf numFmtId="1" fontId="0" fillId="6" borderId="33" xfId="0" applyNumberFormat="1" applyFill="1" applyBorder="1"/>
    <xf numFmtId="0" fontId="0" fillId="0" borderId="0" xfId="0" applyFill="1" applyProtection="1"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4" borderId="35" xfId="0" applyFill="1" applyBorder="1"/>
    <xf numFmtId="0" fontId="0" fillId="4" borderId="33" xfId="0" applyFill="1" applyBorder="1"/>
    <xf numFmtId="0" fontId="20" fillId="6" borderId="56" xfId="0" applyFont="1" applyFill="1" applyBorder="1"/>
    <xf numFmtId="1" fontId="7" fillId="2" borderId="56" xfId="0" applyNumberFormat="1" applyFont="1" applyFill="1" applyBorder="1"/>
    <xf numFmtId="49" fontId="2" fillId="5" borderId="15" xfId="0" applyNumberFormat="1" applyFont="1" applyFill="1" applyBorder="1" applyAlignment="1" applyProtection="1">
      <alignment horizontal="left" vertical="top" wrapText="1"/>
    </xf>
    <xf numFmtId="49" fontId="2" fillId="5" borderId="27" xfId="0" applyNumberFormat="1" applyFont="1" applyFill="1" applyBorder="1" applyAlignment="1" applyProtection="1">
      <alignment horizontal="left" vertical="top" wrapText="1"/>
    </xf>
    <xf numFmtId="0" fontId="9" fillId="5" borderId="17" xfId="0" applyFont="1" applyFill="1" applyBorder="1"/>
    <xf numFmtId="0" fontId="0" fillId="5" borderId="17" xfId="0" applyFill="1" applyBorder="1"/>
    <xf numFmtId="0" fontId="8" fillId="4" borderId="43" xfId="0" applyFont="1" applyFill="1" applyBorder="1"/>
    <xf numFmtId="0" fontId="8" fillId="2" borderId="37" xfId="0" applyFont="1" applyFill="1" applyBorder="1"/>
    <xf numFmtId="0" fontId="8" fillId="4" borderId="37" xfId="0" applyFont="1" applyFill="1" applyBorder="1"/>
    <xf numFmtId="1" fontId="8" fillId="2" borderId="37" xfId="0" applyNumberFormat="1" applyFont="1" applyFill="1" applyBorder="1"/>
    <xf numFmtId="0" fontId="12" fillId="2" borderId="37" xfId="0" applyFont="1" applyFill="1" applyBorder="1"/>
    <xf numFmtId="0" fontId="12" fillId="2" borderId="10" xfId="0" applyFont="1" applyFill="1" applyBorder="1"/>
    <xf numFmtId="0" fontId="0" fillId="0" borderId="37" xfId="0" applyBorder="1"/>
    <xf numFmtId="0" fontId="0" fillId="4" borderId="63" xfId="0" applyFill="1" applyBorder="1"/>
    <xf numFmtId="0" fontId="0" fillId="2" borderId="64" xfId="0" applyFill="1" applyBorder="1"/>
    <xf numFmtId="0" fontId="9" fillId="2" borderId="64" xfId="0" applyFont="1" applyFill="1" applyBorder="1"/>
    <xf numFmtId="0" fontId="0" fillId="4" borderId="64" xfId="0" applyFill="1" applyBorder="1"/>
    <xf numFmtId="0" fontId="0" fillId="2" borderId="65" xfId="0" applyFill="1" applyBorder="1"/>
    <xf numFmtId="0" fontId="0" fillId="3" borderId="66" xfId="0" applyFill="1" applyBorder="1"/>
    <xf numFmtId="0" fontId="0" fillId="5" borderId="67" xfId="0" applyFill="1" applyBorder="1"/>
    <xf numFmtId="0" fontId="9" fillId="3" borderId="68" xfId="0" applyFont="1" applyFill="1" applyBorder="1" applyAlignment="1">
      <alignment horizontal="center"/>
    </xf>
    <xf numFmtId="0" fontId="10" fillId="2" borderId="46" xfId="0" applyFont="1" applyFill="1" applyBorder="1"/>
    <xf numFmtId="0" fontId="8" fillId="2" borderId="46" xfId="0" applyFont="1" applyFill="1" applyBorder="1"/>
    <xf numFmtId="0" fontId="0" fillId="6" borderId="46" xfId="0" applyFill="1" applyBorder="1"/>
    <xf numFmtId="0" fontId="0" fillId="2" borderId="46" xfId="0" applyFill="1" applyBorder="1"/>
    <xf numFmtId="0" fontId="9" fillId="5" borderId="69" xfId="0" applyFont="1" applyFill="1" applyBorder="1" applyAlignment="1">
      <alignment horizontal="center"/>
    </xf>
    <xf numFmtId="0" fontId="0" fillId="3" borderId="70" xfId="0" applyFill="1" applyBorder="1"/>
    <xf numFmtId="0" fontId="11" fillId="2" borderId="8" xfId="0" applyFont="1" applyFill="1" applyBorder="1"/>
    <xf numFmtId="0" fontId="8" fillId="2" borderId="8" xfId="0" applyFont="1" applyFill="1" applyBorder="1"/>
    <xf numFmtId="1" fontId="0" fillId="6" borderId="8" xfId="0" applyNumberFormat="1" applyFill="1" applyBorder="1"/>
    <xf numFmtId="1" fontId="7" fillId="2" borderId="35" xfId="0" applyNumberFormat="1" applyFont="1" applyFill="1" applyBorder="1"/>
    <xf numFmtId="1" fontId="20" fillId="6" borderId="35" xfId="0" applyNumberFormat="1" applyFont="1" applyFill="1" applyBorder="1"/>
    <xf numFmtId="0" fontId="0" fillId="0" borderId="43" xfId="0" applyBorder="1"/>
    <xf numFmtId="0" fontId="15" fillId="0" borderId="72" xfId="0" applyNumberFormat="1" applyFont="1" applyBorder="1" applyAlignment="1" applyProtection="1">
      <alignment horizontal="center" vertical="top" wrapText="1"/>
      <protection hidden="1"/>
    </xf>
    <xf numFmtId="1" fontId="15" fillId="0" borderId="73" xfId="0" applyNumberFormat="1" applyFont="1" applyBorder="1" applyAlignment="1" applyProtection="1">
      <alignment horizontal="center" textRotation="90" wrapTex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1" fontId="3" fillId="0" borderId="75" xfId="0" applyNumberFormat="1" applyFont="1" applyBorder="1" applyAlignment="1" applyProtection="1">
      <alignment horizontal="center" vertical="center" wrapText="1"/>
      <protection hidden="1"/>
    </xf>
    <xf numFmtId="0" fontId="0" fillId="5" borderId="87" xfId="0" applyFill="1" applyBorder="1"/>
    <xf numFmtId="0" fontId="0" fillId="5" borderId="88" xfId="0" applyFill="1" applyBorder="1"/>
    <xf numFmtId="0" fontId="0" fillId="6" borderId="87" xfId="0" applyFill="1" applyBorder="1"/>
    <xf numFmtId="0" fontId="0" fillId="6" borderId="88" xfId="0" applyFill="1" applyBorder="1"/>
    <xf numFmtId="1" fontId="3" fillId="0" borderId="14" xfId="0" applyNumberFormat="1" applyFont="1" applyBorder="1" applyAlignment="1" applyProtection="1">
      <alignment horizontal="center" vertical="center" wrapText="1"/>
      <protection hidden="1"/>
    </xf>
    <xf numFmtId="0" fontId="1" fillId="5" borderId="43" xfId="0" applyFont="1" applyFill="1" applyBorder="1"/>
    <xf numFmtId="0" fontId="11" fillId="2" borderId="76" xfId="0" applyFont="1" applyFill="1" applyBorder="1"/>
    <xf numFmtId="0" fontId="11" fillId="2" borderId="77" xfId="0" applyFont="1" applyFill="1" applyBorder="1"/>
    <xf numFmtId="1" fontId="8" fillId="2" borderId="76" xfId="0" applyNumberFormat="1" applyFont="1" applyFill="1" applyBorder="1"/>
    <xf numFmtId="0" fontId="8" fillId="2" borderId="77" xfId="0" applyFont="1" applyFill="1" applyBorder="1"/>
    <xf numFmtId="1" fontId="0" fillId="2" borderId="76" xfId="0" applyNumberFormat="1" applyFill="1" applyBorder="1"/>
    <xf numFmtId="1" fontId="0" fillId="2" borderId="77" xfId="0" applyNumberFormat="1" applyFill="1" applyBorder="1"/>
    <xf numFmtId="1" fontId="7" fillId="2" borderId="76" xfId="0" applyNumberFormat="1" applyFont="1" applyFill="1" applyBorder="1"/>
    <xf numFmtId="1" fontId="7" fillId="2" borderId="77" xfId="0" applyNumberFormat="1" applyFont="1" applyFill="1" applyBorder="1"/>
    <xf numFmtId="1" fontId="20" fillId="6" borderId="76" xfId="0" applyNumberFormat="1" applyFont="1" applyFill="1" applyBorder="1"/>
    <xf numFmtId="1" fontId="20" fillId="6" borderId="77" xfId="0" applyNumberFormat="1" applyFont="1" applyFill="1" applyBorder="1"/>
    <xf numFmtId="0" fontId="0" fillId="5" borderId="80" xfId="0" applyFill="1" applyBorder="1"/>
    <xf numFmtId="0" fontId="0" fillId="5" borderId="84" xfId="0" applyFill="1" applyBorder="1"/>
    <xf numFmtId="0" fontId="0" fillId="5" borderId="73" xfId="0" applyFill="1" applyBorder="1"/>
    <xf numFmtId="0" fontId="20" fillId="6" borderId="76" xfId="0" applyFont="1" applyFill="1" applyBorder="1"/>
    <xf numFmtId="0" fontId="20" fillId="6" borderId="77" xfId="0" applyFont="1" applyFill="1" applyBorder="1"/>
    <xf numFmtId="0" fontId="0" fillId="5" borderId="85" xfId="0" applyFill="1" applyBorder="1"/>
    <xf numFmtId="0" fontId="0" fillId="5" borderId="86" xfId="0" applyFill="1" applyBorder="1"/>
    <xf numFmtId="1" fontId="3" fillId="0" borderId="74" xfId="0" applyNumberFormat="1" applyFont="1" applyBorder="1" applyAlignment="1" applyProtection="1">
      <alignment horizontal="center" vertical="center" wrapText="1"/>
      <protection hidden="1"/>
    </xf>
    <xf numFmtId="1" fontId="20" fillId="6" borderId="77" xfId="0" applyNumberFormat="1" applyFont="1" applyFill="1" applyBorder="1" applyAlignment="1">
      <alignment horizontal="right"/>
    </xf>
    <xf numFmtId="0" fontId="1" fillId="5" borderId="85" xfId="0" applyFont="1" applyFill="1" applyBorder="1"/>
    <xf numFmtId="0" fontId="20" fillId="6" borderId="89" xfId="0" applyFont="1" applyFill="1" applyBorder="1"/>
    <xf numFmtId="0" fontId="0" fillId="5" borderId="35" xfId="0" applyFill="1" applyBorder="1"/>
    <xf numFmtId="0" fontId="0" fillId="3" borderId="90" xfId="0" applyFill="1" applyBorder="1"/>
    <xf numFmtId="0" fontId="0" fillId="0" borderId="86" xfId="0" applyBorder="1"/>
    <xf numFmtId="0" fontId="0" fillId="0" borderId="85" xfId="0" applyBorder="1"/>
    <xf numFmtId="0" fontId="0" fillId="0" borderId="92" xfId="0" applyFill="1" applyBorder="1" applyAlignment="1">
      <alignment textRotation="90"/>
    </xf>
    <xf numFmtId="0" fontId="0" fillId="0" borderId="93" xfId="0" applyFill="1" applyBorder="1" applyAlignment="1">
      <alignment textRotation="90"/>
    </xf>
    <xf numFmtId="0" fontId="0" fillId="0" borderId="94" xfId="0" applyFill="1" applyBorder="1" applyAlignment="1">
      <alignment textRotation="90"/>
    </xf>
    <xf numFmtId="0" fontId="0" fillId="0" borderId="95" xfId="0" applyFill="1" applyBorder="1" applyAlignment="1">
      <alignment textRotation="90"/>
    </xf>
    <xf numFmtId="0" fontId="0" fillId="0" borderId="96" xfId="0" applyFill="1" applyBorder="1" applyAlignment="1">
      <alignment textRotation="90"/>
    </xf>
    <xf numFmtId="0" fontId="0" fillId="0" borderId="97" xfId="0" applyFill="1" applyBorder="1" applyAlignment="1">
      <alignment textRotation="90"/>
    </xf>
    <xf numFmtId="0" fontId="0" fillId="6" borderId="98" xfId="0" applyFill="1" applyBorder="1"/>
    <xf numFmtId="0" fontId="0" fillId="7" borderId="91" xfId="0" applyFill="1" applyBorder="1"/>
    <xf numFmtId="49" fontId="5" fillId="8" borderId="99" xfId="0" applyNumberFormat="1" applyFont="1" applyFill="1" applyBorder="1" applyAlignment="1" applyProtection="1">
      <alignment horizontal="left" vertical="center"/>
      <protection hidden="1"/>
    </xf>
    <xf numFmtId="49" fontId="5" fillId="8" borderId="41" xfId="0" applyNumberFormat="1" applyFont="1" applyFill="1" applyBorder="1" applyAlignment="1" applyProtection="1">
      <alignment horizontal="left" vertical="top" wrapText="1"/>
      <protection hidden="1"/>
    </xf>
    <xf numFmtId="0" fontId="0" fillId="8" borderId="100" xfId="0" applyFill="1" applyBorder="1"/>
    <xf numFmtId="0" fontId="0" fillId="8" borderId="64" xfId="0" applyFill="1" applyBorder="1"/>
    <xf numFmtId="0" fontId="0" fillId="8" borderId="101" xfId="0" applyFill="1" applyBorder="1"/>
    <xf numFmtId="0" fontId="0" fillId="8" borderId="67" xfId="0" applyFill="1" applyBorder="1"/>
    <xf numFmtId="0" fontId="0" fillId="8" borderId="13" xfId="0" applyFill="1" applyBorder="1"/>
    <xf numFmtId="0" fontId="0" fillId="8" borderId="16" xfId="0" applyFill="1" applyBorder="1"/>
    <xf numFmtId="0" fontId="0" fillId="8" borderId="91" xfId="0" applyFill="1" applyBorder="1"/>
    <xf numFmtId="0" fontId="0" fillId="8" borderId="84" xfId="0" applyFill="1" applyBorder="1"/>
    <xf numFmtId="0" fontId="0" fillId="8" borderId="26" xfId="0" applyFill="1" applyBorder="1"/>
    <xf numFmtId="0" fontId="0" fillId="8" borderId="28" xfId="0" applyFill="1" applyBorder="1"/>
    <xf numFmtId="0" fontId="20" fillId="6" borderId="46" xfId="0" applyFont="1" applyFill="1" applyBorder="1"/>
    <xf numFmtId="0" fontId="0" fillId="0" borderId="102" xfId="0" applyFill="1" applyBorder="1" applyAlignment="1">
      <alignment textRotation="90"/>
    </xf>
    <xf numFmtId="0" fontId="0" fillId="7" borderId="69" xfId="0" applyFill="1" applyBorder="1"/>
    <xf numFmtId="0" fontId="0" fillId="8" borderId="69" xfId="0" applyFill="1" applyBorder="1"/>
    <xf numFmtId="0" fontId="0" fillId="8" borderId="103" xfId="0" applyFill="1" applyBorder="1"/>
    <xf numFmtId="0" fontId="0" fillId="8" borderId="104" xfId="0" applyFill="1" applyBorder="1"/>
    <xf numFmtId="0" fontId="0" fillId="3" borderId="105" xfId="0" applyFill="1" applyBorder="1"/>
    <xf numFmtId="0" fontId="0" fillId="3" borderId="106" xfId="0" applyFill="1" applyBorder="1"/>
    <xf numFmtId="0" fontId="0" fillId="5" borderId="107" xfId="0" applyFill="1" applyBorder="1"/>
    <xf numFmtId="0" fontId="0" fillId="5" borderId="108" xfId="0" applyFill="1" applyBorder="1"/>
    <xf numFmtId="0" fontId="0" fillId="8" borderId="107" xfId="0" applyFill="1" applyBorder="1"/>
    <xf numFmtId="0" fontId="0" fillId="8" borderId="108" xfId="0" applyFill="1" applyBorder="1"/>
    <xf numFmtId="0" fontId="0" fillId="8" borderId="109" xfId="0" applyFill="1" applyBorder="1"/>
    <xf numFmtId="0" fontId="0" fillId="8" borderId="110" xfId="0" applyFill="1" applyBorder="1"/>
    <xf numFmtId="49" fontId="6" fillId="3" borderId="9" xfId="0" applyNumberFormat="1" applyFont="1" applyFill="1" applyBorder="1" applyAlignment="1" applyProtection="1">
      <alignment horizontal="left" vertical="center" wrapText="1"/>
    </xf>
    <xf numFmtId="49" fontId="25" fillId="0" borderId="33" xfId="0" applyNumberFormat="1" applyFont="1" applyFill="1" applyBorder="1" applyAlignment="1" applyProtection="1">
      <alignment horizontal="center" vertical="top" wrapText="1"/>
      <protection hidden="1"/>
    </xf>
    <xf numFmtId="49" fontId="6" fillId="5" borderId="13" xfId="0" applyNumberFormat="1" applyFont="1" applyFill="1" applyBorder="1" applyAlignment="1" applyProtection="1">
      <alignment horizontal="left" vertical="top" wrapText="1"/>
    </xf>
    <xf numFmtId="49" fontId="6" fillId="5" borderId="26" xfId="0" applyNumberFormat="1" applyFont="1" applyFill="1" applyBorder="1" applyAlignment="1" applyProtection="1">
      <alignment horizontal="left" vertical="top" wrapText="1"/>
    </xf>
    <xf numFmtId="49" fontId="25" fillId="6" borderId="1" xfId="0" applyNumberFormat="1" applyFont="1" applyFill="1" applyBorder="1" applyAlignment="1" applyProtection="1">
      <alignment horizontal="left" vertical="center"/>
    </xf>
    <xf numFmtId="0" fontId="25" fillId="6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68" xfId="0" applyFont="1" applyFill="1" applyBorder="1" applyAlignment="1">
      <alignment horizontal="center"/>
    </xf>
    <xf numFmtId="1" fontId="24" fillId="2" borderId="21" xfId="0" applyNumberFormat="1" applyFont="1" applyFill="1" applyBorder="1"/>
    <xf numFmtId="0" fontId="24" fillId="4" borderId="21" xfId="0" applyFont="1" applyFill="1" applyBorder="1"/>
    <xf numFmtId="0" fontId="24" fillId="2" borderId="21" xfId="0" applyFont="1" applyFill="1" applyBorder="1"/>
    <xf numFmtId="0" fontId="24" fillId="2" borderId="9" xfId="0" applyFont="1" applyFill="1" applyBorder="1"/>
    <xf numFmtId="0" fontId="24" fillId="3" borderId="78" xfId="0" applyFont="1" applyFill="1" applyBorder="1"/>
    <xf numFmtId="0" fontId="24" fillId="3" borderId="21" xfId="0" applyFont="1" applyFill="1" applyBorder="1"/>
    <xf numFmtId="0" fontId="24" fillId="3" borderId="48" xfId="0" applyFont="1" applyFill="1" applyBorder="1"/>
    <xf numFmtId="0" fontId="24" fillId="3" borderId="20" xfId="0" applyFont="1" applyFill="1" applyBorder="1"/>
    <xf numFmtId="0" fontId="24" fillId="2" borderId="13" xfId="0" applyFont="1" applyFill="1" applyBorder="1"/>
    <xf numFmtId="0" fontId="24" fillId="3" borderId="67" xfId="0" applyFont="1" applyFill="1" applyBorder="1"/>
    <xf numFmtId="0" fontId="24" fillId="3" borderId="13" xfId="0" applyFont="1" applyFill="1" applyBorder="1"/>
    <xf numFmtId="0" fontId="24" fillId="3" borderId="49" xfId="0" applyFont="1" applyFill="1" applyBorder="1"/>
    <xf numFmtId="0" fontId="24" fillId="3" borderId="16" xfId="0" applyFont="1" applyFill="1" applyBorder="1"/>
    <xf numFmtId="0" fontId="24" fillId="2" borderId="4" xfId="0" applyFont="1" applyFill="1" applyBorder="1"/>
    <xf numFmtId="0" fontId="24" fillId="3" borderId="80" xfId="0" applyFont="1" applyFill="1" applyBorder="1"/>
    <xf numFmtId="0" fontId="24" fillId="2" borderId="17" xfId="0" applyFont="1" applyFill="1" applyBorder="1"/>
    <xf numFmtId="0" fontId="24" fillId="2" borderId="29" xfId="0" applyFont="1" applyFill="1" applyBorder="1"/>
    <xf numFmtId="0" fontId="24" fillId="3" borderId="81" xfId="0" applyFont="1" applyFill="1" applyBorder="1"/>
    <xf numFmtId="0" fontId="24" fillId="3" borderId="17" xfId="0" applyFont="1" applyFill="1" applyBorder="1"/>
    <xf numFmtId="0" fontId="24" fillId="3" borderId="50" xfId="0" applyFont="1" applyFill="1" applyBorder="1"/>
    <xf numFmtId="0" fontId="24" fillId="3" borderId="19" xfId="0" applyFont="1" applyFill="1" applyBorder="1"/>
    <xf numFmtId="0" fontId="24" fillId="3" borderId="82" xfId="0" applyFont="1" applyFill="1" applyBorder="1"/>
    <xf numFmtId="0" fontId="24" fillId="3" borderId="79" xfId="0" applyFont="1" applyFill="1" applyBorder="1"/>
    <xf numFmtId="0" fontId="24" fillId="4" borderId="13" xfId="0" applyFont="1" applyFill="1" applyBorder="1"/>
    <xf numFmtId="1" fontId="24" fillId="2" borderId="13" xfId="0" applyNumberFormat="1" applyFont="1" applyFill="1" applyBorder="1"/>
    <xf numFmtId="0" fontId="24" fillId="4" borderId="17" xfId="0" applyFont="1" applyFill="1" applyBorder="1"/>
    <xf numFmtId="1" fontId="24" fillId="2" borderId="23" xfId="0" applyNumberFormat="1" applyFont="1" applyFill="1" applyBorder="1"/>
    <xf numFmtId="0" fontId="24" fillId="4" borderId="23" xfId="0" applyFont="1" applyFill="1" applyBorder="1"/>
    <xf numFmtId="0" fontId="24" fillId="2" borderId="23" xfId="0" applyFont="1" applyFill="1" applyBorder="1"/>
    <xf numFmtId="0" fontId="24" fillId="2" borderId="30" xfId="0" applyFont="1" applyFill="1" applyBorder="1"/>
    <xf numFmtId="0" fontId="24" fillId="3" borderId="66" xfId="0" applyFont="1" applyFill="1" applyBorder="1"/>
    <xf numFmtId="0" fontId="24" fillId="3" borderId="23" xfId="0" applyFont="1" applyFill="1" applyBorder="1"/>
    <xf numFmtId="0" fontId="24" fillId="3" borderId="57" xfId="0" applyFont="1" applyFill="1" applyBorder="1"/>
    <xf numFmtId="0" fontId="24" fillId="3" borderId="60" xfId="0" applyFont="1" applyFill="1" applyBorder="1"/>
    <xf numFmtId="0" fontId="24" fillId="3" borderId="25" xfId="0" applyFont="1" applyFill="1" applyBorder="1"/>
    <xf numFmtId="0" fontId="24" fillId="3" borderId="83" xfId="0" applyFont="1" applyFill="1" applyBorder="1"/>
    <xf numFmtId="0" fontId="24" fillId="3" borderId="24" xfId="0" applyFont="1" applyFill="1" applyBorder="1"/>
    <xf numFmtId="0" fontId="24" fillId="3" borderId="58" xfId="0" applyFont="1" applyFill="1" applyBorder="1"/>
    <xf numFmtId="0" fontId="24" fillId="3" borderId="61" xfId="0" applyFont="1" applyFill="1" applyBorder="1"/>
    <xf numFmtId="0" fontId="24" fillId="3" borderId="15" xfId="0" applyFont="1" applyFill="1" applyBorder="1"/>
    <xf numFmtId="1" fontId="24" fillId="2" borderId="26" xfId="0" applyNumberFormat="1" applyFont="1" applyFill="1" applyBorder="1"/>
    <xf numFmtId="0" fontId="24" fillId="4" borderId="26" xfId="0" applyFont="1" applyFill="1" applyBorder="1"/>
    <xf numFmtId="0" fontId="24" fillId="2" borderId="26" xfId="0" applyFont="1" applyFill="1" applyBorder="1"/>
    <xf numFmtId="0" fontId="24" fillId="2" borderId="31" xfId="0" applyFont="1" applyFill="1" applyBorder="1"/>
    <xf numFmtId="0" fontId="24" fillId="3" borderId="84" xfId="0" applyFont="1" applyFill="1" applyBorder="1"/>
    <xf numFmtId="0" fontId="24" fillId="3" borderId="26" xfId="0" applyFont="1" applyFill="1" applyBorder="1"/>
    <xf numFmtId="0" fontId="24" fillId="3" borderId="59" xfId="0" applyFont="1" applyFill="1" applyBorder="1"/>
    <xf numFmtId="0" fontId="24" fillId="3" borderId="62" xfId="0" applyFont="1" applyFill="1" applyBorder="1"/>
    <xf numFmtId="0" fontId="24" fillId="3" borderId="28" xfId="0" applyFont="1" applyFill="1" applyBorder="1"/>
    <xf numFmtId="0" fontId="24" fillId="3" borderId="73" xfId="0" applyFont="1" applyFill="1" applyBorder="1"/>
    <xf numFmtId="0" fontId="24" fillId="3" borderId="27" xfId="0" applyFont="1" applyFill="1" applyBorder="1"/>
    <xf numFmtId="0" fontId="24" fillId="2" borderId="11" xfId="0" applyFont="1" applyFill="1" applyBorder="1"/>
    <xf numFmtId="0" fontId="24" fillId="3" borderId="51" xfId="0" applyFont="1" applyFill="1" applyBorder="1"/>
    <xf numFmtId="0" fontId="24" fillId="3" borderId="32" xfId="0" applyFont="1" applyFill="1" applyBorder="1"/>
    <xf numFmtId="1" fontId="24" fillId="2" borderId="17" xfId="0" applyNumberFormat="1" applyFont="1" applyFill="1" applyBorder="1"/>
    <xf numFmtId="0" fontId="24" fillId="3" borderId="18" xfId="0" applyFont="1" applyFill="1" applyBorder="1"/>
    <xf numFmtId="0" fontId="1" fillId="3" borderId="69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1" fontId="15" fillId="0" borderId="17" xfId="0" applyNumberFormat="1" applyFont="1" applyBorder="1" applyAlignment="1" applyProtection="1">
      <alignment horizontal="center" textRotation="90"/>
      <protection hidden="1"/>
    </xf>
    <xf numFmtId="1" fontId="15" fillId="0" borderId="64" xfId="0" applyNumberFormat="1" applyFont="1" applyBorder="1" applyAlignment="1" applyProtection="1">
      <alignment horizontal="center" textRotation="90"/>
      <protection hidden="1"/>
    </xf>
    <xf numFmtId="1" fontId="15" fillId="0" borderId="13" xfId="0" applyNumberFormat="1" applyFont="1" applyBorder="1" applyAlignment="1" applyProtection="1">
      <alignment horizontal="center" shrinkToFit="1"/>
      <protection hidden="1"/>
    </xf>
    <xf numFmtId="1" fontId="15" fillId="0" borderId="15" xfId="0" applyNumberFormat="1" applyFont="1" applyBorder="1" applyAlignment="1" applyProtection="1">
      <alignment horizontal="center" shrinkToFit="1"/>
      <protection hidden="1"/>
    </xf>
    <xf numFmtId="1" fontId="15" fillId="0" borderId="16" xfId="0" applyNumberFormat="1" applyFont="1" applyBorder="1" applyAlignment="1" applyProtection="1">
      <alignment horizontal="center" vertical="center"/>
      <protection hidden="1"/>
    </xf>
    <xf numFmtId="1" fontId="15" fillId="0" borderId="13" xfId="0" applyNumberFormat="1" applyFont="1" applyBorder="1" applyAlignment="1" applyProtection="1">
      <alignment horizontal="center" vertical="center"/>
      <protection hidden="1"/>
    </xf>
    <xf numFmtId="1" fontId="15" fillId="0" borderId="15" xfId="0" applyNumberFormat="1" applyFont="1" applyBorder="1" applyAlignment="1" applyProtection="1">
      <alignment horizontal="center" vertical="center"/>
      <protection hidden="1"/>
    </xf>
    <xf numFmtId="1" fontId="15" fillId="0" borderId="16" xfId="0" applyNumberFormat="1" applyFont="1" applyBorder="1" applyAlignment="1" applyProtection="1">
      <alignment horizontal="center" vertical="center" shrinkToFit="1"/>
      <protection hidden="1"/>
    </xf>
    <xf numFmtId="1" fontId="15" fillId="0" borderId="13" xfId="0" applyNumberFormat="1" applyFont="1" applyBorder="1" applyAlignment="1" applyProtection="1">
      <alignment horizontal="center" vertical="center" shrinkToFit="1"/>
      <protection hidden="1"/>
    </xf>
    <xf numFmtId="1" fontId="15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112" xfId="0" applyNumberFormat="1" applyFont="1" applyBorder="1" applyAlignment="1" applyProtection="1">
      <alignment horizontal="center" vertical="center" wrapText="1"/>
      <protection hidden="1"/>
    </xf>
    <xf numFmtId="0" fontId="15" fillId="0" borderId="4" xfId="0" applyNumberFormat="1" applyFont="1" applyBorder="1" applyAlignment="1" applyProtection="1">
      <alignment horizontal="center" vertical="center" shrinkToFit="1"/>
      <protection hidden="1"/>
    </xf>
    <xf numFmtId="0" fontId="15" fillId="0" borderId="112" xfId="0" applyNumberFormat="1" applyFont="1" applyBorder="1" applyAlignment="1" applyProtection="1">
      <alignment horizontal="center" vertical="center" shrinkToFit="1"/>
      <protection hidden="1"/>
    </xf>
    <xf numFmtId="1" fontId="15" fillId="0" borderId="19" xfId="0" applyNumberFormat="1" applyFont="1" applyBorder="1" applyAlignment="1" applyProtection="1">
      <alignment horizontal="center" textRotation="90"/>
      <protection hidden="1"/>
    </xf>
    <xf numFmtId="1" fontId="15" fillId="0" borderId="63" xfId="0" applyNumberFormat="1" applyFont="1" applyBorder="1" applyAlignment="1" applyProtection="1">
      <alignment horizontal="center" textRotation="90"/>
      <protection hidden="1"/>
    </xf>
    <xf numFmtId="1" fontId="15" fillId="0" borderId="80" xfId="0" applyNumberFormat="1" applyFont="1" applyBorder="1" applyAlignment="1" applyProtection="1">
      <alignment horizontal="center" shrinkToFit="1"/>
      <protection hidden="1"/>
    </xf>
    <xf numFmtId="1" fontId="15" fillId="0" borderId="81" xfId="0" applyNumberFormat="1" applyFont="1" applyBorder="1" applyAlignment="1" applyProtection="1">
      <alignment horizontal="center" textRotation="90"/>
      <protection hidden="1"/>
    </xf>
    <xf numFmtId="1" fontId="15" fillId="0" borderId="100" xfId="0" applyNumberFormat="1" applyFont="1" applyBorder="1" applyAlignment="1" applyProtection="1">
      <alignment horizontal="center" textRotation="90"/>
      <protection hidden="1"/>
    </xf>
    <xf numFmtId="0" fontId="22" fillId="0" borderId="0" xfId="0" applyFont="1" applyAlignment="1">
      <alignment horizontal="center" wrapText="1"/>
    </xf>
    <xf numFmtId="1" fontId="15" fillId="0" borderId="67" xfId="0" applyNumberFormat="1" applyFont="1" applyBorder="1" applyAlignment="1" applyProtection="1">
      <alignment horizontal="center" vertical="center"/>
      <protection hidden="1"/>
    </xf>
    <xf numFmtId="1" fontId="15" fillId="0" borderId="13" xfId="0" applyNumberFormat="1" applyFont="1" applyBorder="1" applyAlignment="1" applyProtection="1">
      <alignment horizontal="center"/>
      <protection hidden="1"/>
    </xf>
    <xf numFmtId="1" fontId="15" fillId="0" borderId="80" xfId="0" applyNumberFormat="1" applyFont="1" applyBorder="1" applyAlignment="1" applyProtection="1">
      <alignment horizontal="center"/>
      <protection hidden="1"/>
    </xf>
    <xf numFmtId="1" fontId="15" fillId="0" borderId="80" xfId="0" applyNumberFormat="1" applyFont="1" applyBorder="1" applyAlignment="1" applyProtection="1">
      <alignment horizontal="center" vertical="center" shrinkToFit="1"/>
      <protection hidden="1"/>
    </xf>
    <xf numFmtId="0" fontId="15" fillId="0" borderId="4" xfId="0" applyNumberFormat="1" applyFont="1" applyBorder="1" applyAlignment="1" applyProtection="1">
      <alignment horizontal="center" vertical="center" wrapText="1"/>
      <protection hidden="1"/>
    </xf>
    <xf numFmtId="49" fontId="15" fillId="0" borderId="11" xfId="0" applyNumberFormat="1" applyFont="1" applyBorder="1" applyAlignment="1" applyProtection="1">
      <alignment horizontal="left" wrapText="1"/>
      <protection hidden="1"/>
    </xf>
    <xf numFmtId="49" fontId="15" fillId="0" borderId="37" xfId="0" applyNumberFormat="1" applyFont="1" applyBorder="1" applyAlignment="1" applyProtection="1">
      <alignment horizontal="left" wrapText="1"/>
      <protection hidden="1"/>
    </xf>
    <xf numFmtId="49" fontId="15" fillId="0" borderId="64" xfId="0" applyNumberFormat="1" applyFont="1" applyBorder="1" applyAlignment="1" applyProtection="1">
      <alignment horizontal="left" wrapText="1"/>
      <protection hidden="1"/>
    </xf>
    <xf numFmtId="1" fontId="15" fillId="0" borderId="7" xfId="0" applyNumberFormat="1" applyFont="1" applyBorder="1" applyAlignment="1" applyProtection="1">
      <alignment horizontal="center" vertical="center" wrapText="1"/>
      <protection hidden="1"/>
    </xf>
    <xf numFmtId="1" fontId="15" fillId="0" borderId="14" xfId="0" applyNumberFormat="1" applyFont="1" applyBorder="1" applyAlignment="1" applyProtection="1">
      <alignment horizontal="center" vertical="center" wrapText="1"/>
      <protection hidden="1"/>
    </xf>
    <xf numFmtId="1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Border="1" applyAlignment="1" applyProtection="1">
      <alignment horizontal="center" vertical="center" wrapText="1"/>
      <protection hidden="1"/>
    </xf>
    <xf numFmtId="49" fontId="15" fillId="0" borderId="11" xfId="0" applyNumberFormat="1" applyFont="1" applyBorder="1" applyAlignment="1" applyProtection="1">
      <alignment horizontal="center" vertical="center" wrapText="1"/>
      <protection hidden="1"/>
    </xf>
    <xf numFmtId="49" fontId="15" fillId="0" borderId="37" xfId="0" applyNumberFormat="1" applyFont="1" applyBorder="1" applyAlignment="1" applyProtection="1">
      <alignment horizontal="center" vertical="center" wrapText="1"/>
      <protection hidden="1"/>
    </xf>
    <xf numFmtId="49" fontId="15" fillId="0" borderId="64" xfId="0" applyNumberFormat="1" applyFont="1" applyBorder="1" applyAlignment="1" applyProtection="1">
      <alignment horizontal="center" vertical="center" wrapText="1"/>
      <protection hidden="1"/>
    </xf>
    <xf numFmtId="1" fontId="15" fillId="0" borderId="17" xfId="0" applyNumberFormat="1" applyFont="1" applyBorder="1" applyAlignment="1" applyProtection="1">
      <alignment horizontal="center" vertical="center" wrapText="1"/>
      <protection hidden="1"/>
    </xf>
    <xf numFmtId="1" fontId="15" fillId="0" borderId="37" xfId="0" applyNumberFormat="1" applyFont="1" applyBorder="1" applyAlignment="1" applyProtection="1">
      <alignment horizontal="center" vertical="center" wrapText="1"/>
      <protection hidden="1"/>
    </xf>
    <xf numFmtId="1" fontId="15" fillId="0" borderId="21" xfId="0" applyNumberFormat="1" applyFont="1" applyBorder="1" applyAlignment="1" applyProtection="1">
      <alignment horizontal="center" vertical="center" wrapText="1"/>
      <protection hidden="1"/>
    </xf>
    <xf numFmtId="1" fontId="15" fillId="0" borderId="29" xfId="0" applyNumberFormat="1" applyFont="1" applyBorder="1" applyAlignment="1" applyProtection="1">
      <alignment horizontal="center" vertical="center" wrapText="1"/>
      <protection hidden="1"/>
    </xf>
    <xf numFmtId="1" fontId="15" fillId="0" borderId="9" xfId="0" applyNumberFormat="1" applyFont="1" applyBorder="1" applyAlignment="1" applyProtection="1">
      <alignment horizontal="center" vertical="center" wrapText="1"/>
      <protection hidden="1"/>
    </xf>
    <xf numFmtId="1" fontId="15" fillId="0" borderId="67" xfId="0" applyNumberFormat="1" applyFont="1" applyBorder="1" applyAlignment="1" applyProtection="1">
      <alignment horizontal="center" vertical="center" shrinkToFit="1"/>
      <protection hidden="1"/>
    </xf>
    <xf numFmtId="0" fontId="15" fillId="0" borderId="113" xfId="0" applyNumberFormat="1" applyFont="1" applyBorder="1" applyAlignment="1" applyProtection="1">
      <alignment horizontal="center" vertical="center" wrapText="1"/>
      <protection hidden="1"/>
    </xf>
    <xf numFmtId="1" fontId="15" fillId="0" borderId="19" xfId="0" applyNumberFormat="1" applyFont="1" applyBorder="1" applyAlignment="1" applyProtection="1">
      <alignment horizontal="center" vertical="center" wrapText="1"/>
      <protection hidden="1"/>
    </xf>
    <xf numFmtId="49" fontId="13" fillId="8" borderId="55" xfId="0" applyNumberFormat="1" applyFont="1" applyFill="1" applyBorder="1" applyAlignment="1" applyProtection="1">
      <alignment horizontal="center" vertical="center"/>
      <protection hidden="1"/>
    </xf>
    <xf numFmtId="49" fontId="13" fillId="8" borderId="117" xfId="0" applyNumberFormat="1" applyFont="1" applyFill="1" applyBorder="1" applyAlignment="1" applyProtection="1">
      <alignment horizontal="center" vertical="center"/>
      <protection hidden="1"/>
    </xf>
    <xf numFmtId="1" fontId="15" fillId="0" borderId="23" xfId="0" applyNumberFormat="1" applyFont="1" applyBorder="1" applyAlignment="1" applyProtection="1">
      <alignment horizontal="center" vertical="center" textRotation="90" wrapText="1"/>
      <protection hidden="1"/>
    </xf>
    <xf numFmtId="1" fontId="15" fillId="0" borderId="13" xfId="0" applyNumberFormat="1" applyFont="1" applyBorder="1" applyAlignment="1" applyProtection="1">
      <alignment horizontal="center" vertical="center" textRotation="90" wrapText="1"/>
      <protection hidden="1"/>
    </xf>
    <xf numFmtId="1" fontId="15" fillId="0" borderId="26" xfId="0" applyNumberFormat="1" applyFont="1" applyBorder="1" applyAlignment="1" applyProtection="1">
      <alignment horizontal="center" vertical="center" textRotation="90" wrapText="1"/>
      <protection hidden="1"/>
    </xf>
    <xf numFmtId="1" fontId="15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15" fillId="0" borderId="118" xfId="0" applyNumberFormat="1" applyFont="1" applyBorder="1" applyAlignment="1" applyProtection="1">
      <alignment horizontal="center" vertical="center" wrapText="1" shrinkToFit="1"/>
      <protection hidden="1"/>
    </xf>
    <xf numFmtId="1" fontId="15" fillId="0" borderId="25" xfId="0" applyNumberFormat="1" applyFont="1" applyBorder="1" applyAlignment="1" applyProtection="1">
      <alignment horizontal="center" vertical="center" wrapText="1" shrinkToFit="1"/>
      <protection hidden="1"/>
    </xf>
    <xf numFmtId="49" fontId="15" fillId="0" borderId="2" xfId="0" applyNumberFormat="1" applyFont="1" applyBorder="1" applyAlignment="1" applyProtection="1">
      <alignment horizontal="left" wrapText="1"/>
      <protection hidden="1"/>
    </xf>
    <xf numFmtId="49" fontId="15" fillId="0" borderId="119" xfId="0" applyNumberFormat="1" applyFont="1" applyBorder="1" applyAlignment="1" applyProtection="1">
      <alignment horizontal="left" wrapText="1"/>
      <protection hidden="1"/>
    </xf>
    <xf numFmtId="49" fontId="15" fillId="0" borderId="120" xfId="0" applyNumberFormat="1" applyFont="1" applyBorder="1" applyAlignment="1" applyProtection="1">
      <alignment horizontal="left" wrapText="1"/>
      <protection hidden="1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0" fontId="7" fillId="0" borderId="121" xfId="0" applyFont="1" applyFill="1" applyBorder="1" applyAlignment="1">
      <alignment horizontal="center" vertical="center" textRotation="90"/>
    </xf>
    <xf numFmtId="0" fontId="7" fillId="0" borderId="117" xfId="0" applyFont="1" applyFill="1" applyBorder="1" applyAlignment="1">
      <alignment horizontal="center" vertical="center" textRotation="90"/>
    </xf>
    <xf numFmtId="0" fontId="7" fillId="0" borderId="122" xfId="0" applyFont="1" applyFill="1" applyBorder="1" applyAlignment="1">
      <alignment horizontal="center" vertical="center" textRotation="90"/>
    </xf>
    <xf numFmtId="0" fontId="7" fillId="0" borderId="123" xfId="0" applyFont="1" applyBorder="1" applyAlignment="1">
      <alignment horizontal="left" wrapText="1"/>
    </xf>
    <xf numFmtId="0" fontId="0" fillId="0" borderId="11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6" fontId="0" fillId="0" borderId="55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43" xfId="0" applyNumberFormat="1" applyBorder="1" applyAlignment="1">
      <alignment horizontal="left" wrapText="1"/>
    </xf>
    <xf numFmtId="0" fontId="0" fillId="0" borderId="124" xfId="0" applyBorder="1" applyAlignment="1">
      <alignment horizontal="center" wrapText="1"/>
    </xf>
    <xf numFmtId="0" fontId="0" fillId="0" borderId="12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15" fillId="0" borderId="80" xfId="0" applyNumberFormat="1" applyFont="1" applyBorder="1" applyAlignment="1" applyProtection="1">
      <alignment horizontal="center" vertical="center"/>
      <protection hidden="1"/>
    </xf>
    <xf numFmtId="0" fontId="0" fillId="0" borderId="114" xfId="0" applyFill="1" applyBorder="1" applyAlignment="1">
      <alignment horizontal="left" wrapText="1"/>
    </xf>
    <xf numFmtId="0" fontId="0" fillId="0" borderId="115" xfId="0" applyFill="1" applyBorder="1" applyAlignment="1">
      <alignment horizontal="left" wrapText="1"/>
    </xf>
    <xf numFmtId="0" fontId="0" fillId="0" borderId="116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45</xdr:col>
      <xdr:colOff>38100</xdr:colOff>
      <xdr:row>41</xdr:row>
      <xdr:rowOff>105453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858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P4"/>
  <sheetViews>
    <sheetView tabSelected="1" view="pageBreakPreview" workbookViewId="0"/>
  </sheetViews>
  <sheetFormatPr defaultRowHeight="12.75" x14ac:dyDescent="0.2"/>
  <cols>
    <col min="1" max="1" width="5.7109375" style="85" customWidth="1"/>
    <col min="2" max="53" width="3.28515625" style="85" customWidth="1"/>
    <col min="54" max="54" width="6.28515625" style="85" customWidth="1"/>
    <col min="55" max="60" width="6.7109375" style="85" customWidth="1"/>
    <col min="61" max="61" width="4.42578125" style="85" customWidth="1"/>
    <col min="62" max="62" width="4.7109375" style="85" customWidth="1"/>
    <col min="63" max="64" width="7.28515625" style="85" customWidth="1"/>
    <col min="65" max="65" width="6.7109375" style="85" customWidth="1"/>
    <col min="66" max="66" width="5.42578125" style="85" customWidth="1"/>
    <col min="67" max="67" width="4.28515625" style="85" customWidth="1"/>
    <col min="68" max="68" width="6.28515625" style="85" customWidth="1"/>
  </cols>
  <sheetData>
    <row r="1" spans="23:68" x14ac:dyDescent="0.2">
      <c r="AV1" s="86"/>
      <c r="AW1" s="86"/>
      <c r="AX1" s="86"/>
      <c r="AY1" s="86"/>
      <c r="AZ1" s="86"/>
      <c r="BA1" s="86"/>
      <c r="BM1" s="86"/>
      <c r="BN1" s="86"/>
      <c r="BO1" s="86"/>
      <c r="BP1" s="86"/>
    </row>
    <row r="2" spans="23:68" ht="21.75" customHeight="1" x14ac:dyDescent="0.2">
      <c r="W2" s="87"/>
      <c r="X2" s="87"/>
      <c r="Y2" s="87"/>
      <c r="AT2" s="124"/>
      <c r="AU2" s="123"/>
      <c r="AV2" s="123"/>
      <c r="AW2" s="123"/>
      <c r="AX2" s="123"/>
      <c r="AY2" s="123"/>
      <c r="AZ2" s="123"/>
      <c r="BA2" s="123"/>
      <c r="BB2" s="123"/>
    </row>
    <row r="3" spans="23:68" x14ac:dyDescent="0.2">
      <c r="AT3" s="122"/>
      <c r="AU3" s="123"/>
      <c r="AV3" s="123"/>
      <c r="AW3" s="123"/>
      <c r="AX3" s="123"/>
      <c r="AY3" s="123"/>
      <c r="AZ3" s="123"/>
      <c r="BA3" s="123"/>
      <c r="BB3" s="123"/>
    </row>
    <row r="4" spans="23:68" x14ac:dyDescent="0.2">
      <c r="AT4" s="122"/>
      <c r="AU4" s="123"/>
      <c r="AV4" s="123"/>
      <c r="AW4" s="123"/>
      <c r="AX4" s="123"/>
      <c r="AY4" s="123"/>
      <c r="AZ4" s="123"/>
      <c r="BA4" s="123"/>
      <c r="BB4" s="123"/>
    </row>
  </sheetData>
  <phoneticPr fontId="0" type="noConversion"/>
  <pageMargins left="0.34" right="0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82"/>
  <sheetViews>
    <sheetView view="pageBreakPreview" topLeftCell="A4" zoomScale="90" zoomScaleSheetLayoutView="90" workbookViewId="0">
      <pane xSplit="3" ySplit="5" topLeftCell="R9" activePane="bottomRight" state="frozen"/>
      <selection activeCell="A4" sqref="A4"/>
      <selection pane="topRight" activeCell="D4" sqref="D4"/>
      <selection pane="bottomLeft" activeCell="A9" sqref="A9"/>
      <selection pane="bottomRight" activeCell="B19" sqref="B19"/>
    </sheetView>
  </sheetViews>
  <sheetFormatPr defaultRowHeight="12.75" x14ac:dyDescent="0.2"/>
  <cols>
    <col min="1" max="1" width="10.140625" style="2" customWidth="1"/>
    <col min="2" max="2" width="33.5703125" style="2" customWidth="1"/>
    <col min="3" max="3" width="19.2851562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16" width="4.7109375" customWidth="1"/>
    <col min="17" max="17" width="5.85546875" customWidth="1"/>
    <col min="18" max="22" width="4.7109375" customWidth="1"/>
    <col min="23" max="23" width="5.5703125" customWidth="1"/>
    <col min="24" max="29" width="4.7109375" customWidth="1"/>
  </cols>
  <sheetData>
    <row r="1" spans="1:29" s="103" customFormat="1" ht="17.25" customHeight="1" x14ac:dyDescent="0.3">
      <c r="A1" s="84"/>
      <c r="B1" s="84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9" s="103" customFormat="1" ht="19.5" customHeight="1" x14ac:dyDescent="0.3">
      <c r="A2" s="84"/>
      <c r="B2" s="316" t="s">
        <v>82</v>
      </c>
      <c r="C2" s="316"/>
      <c r="D2" s="105"/>
      <c r="E2" s="105"/>
      <c r="F2" s="105"/>
      <c r="G2" s="105"/>
      <c r="H2" s="105"/>
      <c r="I2" s="105"/>
      <c r="J2" s="106"/>
      <c r="K2" s="106"/>
      <c r="L2" s="106"/>
      <c r="M2" s="104"/>
      <c r="N2" s="104"/>
      <c r="O2" s="104"/>
      <c r="P2" s="104"/>
      <c r="Q2" s="105"/>
      <c r="R2" s="105"/>
      <c r="S2" s="105"/>
      <c r="T2" s="105"/>
      <c r="U2" s="105"/>
      <c r="V2" s="105"/>
      <c r="W2" s="105"/>
    </row>
    <row r="3" spans="1:29" s="103" customFormat="1" ht="19.5" thickBot="1" x14ac:dyDescent="0.35">
      <c r="A3" s="84"/>
      <c r="B3" s="84"/>
      <c r="J3" s="104"/>
      <c r="K3" s="104"/>
      <c r="L3" s="104"/>
    </row>
    <row r="4" spans="1:29" x14ac:dyDescent="0.2">
      <c r="A4" s="348" t="s">
        <v>0</v>
      </c>
      <c r="B4" s="322" t="s">
        <v>80</v>
      </c>
      <c r="C4" s="329" t="s">
        <v>65</v>
      </c>
      <c r="D4" s="325" t="s">
        <v>1</v>
      </c>
      <c r="E4" s="326"/>
      <c r="F4" s="342" t="s">
        <v>2</v>
      </c>
      <c r="G4" s="345" t="s">
        <v>3</v>
      </c>
      <c r="H4" s="346"/>
      <c r="I4" s="346"/>
      <c r="J4" s="346"/>
      <c r="K4" s="347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59"/>
      <c r="Y4" s="59"/>
      <c r="Z4" s="59"/>
      <c r="AA4" s="59"/>
      <c r="AB4" s="59"/>
      <c r="AC4" s="60"/>
    </row>
    <row r="5" spans="1:29" x14ac:dyDescent="0.2">
      <c r="A5" s="349"/>
      <c r="B5" s="323"/>
      <c r="C5" s="330"/>
      <c r="D5" s="327"/>
      <c r="E5" s="328"/>
      <c r="F5" s="343"/>
      <c r="G5" s="335" t="s">
        <v>4</v>
      </c>
      <c r="H5" s="339"/>
      <c r="I5" s="303"/>
      <c r="J5" s="303"/>
      <c r="K5" s="351"/>
      <c r="L5" s="317" t="s">
        <v>5</v>
      </c>
      <c r="M5" s="318"/>
      <c r="N5" s="318"/>
      <c r="O5" s="318"/>
      <c r="P5" s="318"/>
      <c r="Q5" s="319"/>
      <c r="R5" s="317" t="s">
        <v>6</v>
      </c>
      <c r="S5" s="303"/>
      <c r="T5" s="303"/>
      <c r="U5" s="303"/>
      <c r="V5" s="303"/>
      <c r="W5" s="385"/>
      <c r="X5" s="302" t="s">
        <v>7</v>
      </c>
      <c r="Y5" s="303"/>
      <c r="Z5" s="303"/>
      <c r="AA5" s="303"/>
      <c r="AB5" s="303"/>
      <c r="AC5" s="304"/>
    </row>
    <row r="6" spans="1:29" ht="12.75" customHeight="1" x14ac:dyDescent="0.2">
      <c r="A6" s="349"/>
      <c r="B6" s="323"/>
      <c r="C6" s="330"/>
      <c r="D6" s="327"/>
      <c r="E6" s="328"/>
      <c r="F6" s="343"/>
      <c r="G6" s="327"/>
      <c r="H6" s="328"/>
      <c r="I6" s="332" t="s">
        <v>8</v>
      </c>
      <c r="J6" s="332" t="s">
        <v>9</v>
      </c>
      <c r="K6" s="335" t="s">
        <v>64</v>
      </c>
      <c r="L6" s="337" t="s">
        <v>10</v>
      </c>
      <c r="M6" s="306"/>
      <c r="N6" s="306"/>
      <c r="O6" s="306" t="s">
        <v>11</v>
      </c>
      <c r="P6" s="306"/>
      <c r="Q6" s="320"/>
      <c r="R6" s="337" t="s">
        <v>12</v>
      </c>
      <c r="S6" s="306"/>
      <c r="T6" s="306"/>
      <c r="U6" s="306" t="s">
        <v>13</v>
      </c>
      <c r="V6" s="306"/>
      <c r="W6" s="320"/>
      <c r="X6" s="305" t="s">
        <v>14</v>
      </c>
      <c r="Y6" s="306"/>
      <c r="Z6" s="306"/>
      <c r="AA6" s="306" t="s">
        <v>15</v>
      </c>
      <c r="AB6" s="306"/>
      <c r="AC6" s="307"/>
    </row>
    <row r="7" spans="1:29" ht="23.25" customHeight="1" x14ac:dyDescent="0.2">
      <c r="A7" s="349"/>
      <c r="B7" s="323"/>
      <c r="C7" s="330"/>
      <c r="D7" s="327"/>
      <c r="E7" s="328"/>
      <c r="F7" s="343"/>
      <c r="G7" s="327"/>
      <c r="H7" s="328"/>
      <c r="I7" s="333"/>
      <c r="J7" s="333"/>
      <c r="K7" s="327"/>
      <c r="L7" s="338">
        <v>16</v>
      </c>
      <c r="M7" s="308"/>
      <c r="N7" s="61" t="s">
        <v>16</v>
      </c>
      <c r="O7" s="321">
        <v>17</v>
      </c>
      <c r="P7" s="308"/>
      <c r="Q7" s="160" t="s">
        <v>16</v>
      </c>
      <c r="R7" s="338">
        <v>12</v>
      </c>
      <c r="S7" s="308"/>
      <c r="T7" s="61" t="s">
        <v>16</v>
      </c>
      <c r="U7" s="309">
        <v>19</v>
      </c>
      <c r="V7" s="310"/>
      <c r="W7" s="160" t="s">
        <v>16</v>
      </c>
      <c r="X7" s="308">
        <v>12</v>
      </c>
      <c r="Y7" s="308"/>
      <c r="Z7" s="61" t="s">
        <v>16</v>
      </c>
      <c r="AA7" s="309">
        <v>8</v>
      </c>
      <c r="AB7" s="310"/>
      <c r="AC7" s="62" t="s">
        <v>16</v>
      </c>
    </row>
    <row r="8" spans="1:29" ht="21.75" customHeight="1" x14ac:dyDescent="0.2">
      <c r="A8" s="349"/>
      <c r="B8" s="323"/>
      <c r="C8" s="330"/>
      <c r="D8" s="327"/>
      <c r="E8" s="328"/>
      <c r="F8" s="343"/>
      <c r="G8" s="327"/>
      <c r="H8" s="328"/>
      <c r="I8" s="334"/>
      <c r="J8" s="334"/>
      <c r="K8" s="336"/>
      <c r="L8" s="314" t="s">
        <v>4</v>
      </c>
      <c r="M8" s="300" t="s">
        <v>17</v>
      </c>
      <c r="N8" s="300"/>
      <c r="O8" s="298" t="s">
        <v>4</v>
      </c>
      <c r="P8" s="300" t="s">
        <v>17</v>
      </c>
      <c r="Q8" s="313"/>
      <c r="R8" s="314" t="s">
        <v>4</v>
      </c>
      <c r="S8" s="300" t="s">
        <v>17</v>
      </c>
      <c r="T8" s="300"/>
      <c r="U8" s="298" t="s">
        <v>4</v>
      </c>
      <c r="V8" s="300" t="s">
        <v>17</v>
      </c>
      <c r="W8" s="313"/>
      <c r="X8" s="311" t="s">
        <v>4</v>
      </c>
      <c r="Y8" s="300" t="s">
        <v>17</v>
      </c>
      <c r="Z8" s="300"/>
      <c r="AA8" s="298" t="s">
        <v>4</v>
      </c>
      <c r="AB8" s="300" t="s">
        <v>17</v>
      </c>
      <c r="AC8" s="301"/>
    </row>
    <row r="9" spans="1:29" ht="99" thickBot="1" x14ac:dyDescent="0.25">
      <c r="A9" s="350"/>
      <c r="B9" s="324"/>
      <c r="C9" s="331"/>
      <c r="D9" s="63" t="s">
        <v>18</v>
      </c>
      <c r="E9" s="63" t="s">
        <v>19</v>
      </c>
      <c r="F9" s="344"/>
      <c r="G9" s="63" t="s">
        <v>18</v>
      </c>
      <c r="H9" s="63" t="s">
        <v>19</v>
      </c>
      <c r="I9" s="63" t="s">
        <v>19</v>
      </c>
      <c r="J9" s="63" t="s">
        <v>19</v>
      </c>
      <c r="K9" s="64" t="s">
        <v>19</v>
      </c>
      <c r="L9" s="315"/>
      <c r="M9" s="63" t="s">
        <v>20</v>
      </c>
      <c r="N9" s="63" t="s">
        <v>21</v>
      </c>
      <c r="O9" s="299"/>
      <c r="P9" s="63" t="s">
        <v>20</v>
      </c>
      <c r="Q9" s="161" t="s">
        <v>21</v>
      </c>
      <c r="R9" s="315"/>
      <c r="S9" s="63" t="s">
        <v>20</v>
      </c>
      <c r="T9" s="63" t="s">
        <v>21</v>
      </c>
      <c r="U9" s="299"/>
      <c r="V9" s="63" t="s">
        <v>20</v>
      </c>
      <c r="W9" s="161" t="s">
        <v>21</v>
      </c>
      <c r="X9" s="312"/>
      <c r="Y9" s="63" t="s">
        <v>20</v>
      </c>
      <c r="Z9" s="63" t="s">
        <v>21</v>
      </c>
      <c r="AA9" s="299"/>
      <c r="AB9" s="63" t="s">
        <v>20</v>
      </c>
      <c r="AC9" s="65" t="s">
        <v>21</v>
      </c>
    </row>
    <row r="10" spans="1:29" ht="13.5" thickBot="1" x14ac:dyDescent="0.25">
      <c r="A10" s="1">
        <v>1</v>
      </c>
      <c r="B10" s="11">
        <v>2</v>
      </c>
      <c r="C10" s="13">
        <v>3</v>
      </c>
      <c r="D10" s="12">
        <v>7</v>
      </c>
      <c r="E10" s="6">
        <v>8</v>
      </c>
      <c r="F10" s="6">
        <v>9</v>
      </c>
      <c r="G10" s="6">
        <v>10</v>
      </c>
      <c r="H10" s="6">
        <v>11</v>
      </c>
      <c r="I10" s="6">
        <v>13</v>
      </c>
      <c r="J10" s="6">
        <v>15</v>
      </c>
      <c r="K10" s="7">
        <v>17</v>
      </c>
      <c r="L10" s="162">
        <v>24</v>
      </c>
      <c r="M10" s="8">
        <v>25</v>
      </c>
      <c r="N10" s="8">
        <v>26</v>
      </c>
      <c r="O10" s="9">
        <v>27</v>
      </c>
      <c r="P10" s="8">
        <v>28</v>
      </c>
      <c r="Q10" s="163">
        <v>29</v>
      </c>
      <c r="R10" s="187">
        <v>30</v>
      </c>
      <c r="S10" s="8">
        <v>31</v>
      </c>
      <c r="T10" s="8">
        <v>32</v>
      </c>
      <c r="U10" s="8">
        <v>33</v>
      </c>
      <c r="V10" s="8">
        <v>34</v>
      </c>
      <c r="W10" s="163">
        <v>35</v>
      </c>
      <c r="X10" s="168">
        <v>30</v>
      </c>
      <c r="Y10" s="8">
        <v>31</v>
      </c>
      <c r="Z10" s="8">
        <v>32</v>
      </c>
      <c r="AA10" s="8">
        <v>33</v>
      </c>
      <c r="AB10" s="8">
        <v>34</v>
      </c>
      <c r="AC10" s="10">
        <v>35</v>
      </c>
    </row>
    <row r="11" spans="1:29" ht="26.25" customHeight="1" thickBot="1" x14ac:dyDescent="0.3">
      <c r="A11" s="4" t="s">
        <v>25</v>
      </c>
      <c r="B11" s="71" t="s">
        <v>26</v>
      </c>
      <c r="C11" s="148"/>
      <c r="D11" s="35">
        <v>720</v>
      </c>
      <c r="E11" s="36">
        <f>H11*1.5</f>
        <v>831</v>
      </c>
      <c r="F11" s="36">
        <f>E11-H11</f>
        <v>277</v>
      </c>
      <c r="G11" s="37">
        <v>480</v>
      </c>
      <c r="H11" s="36">
        <f>SUM(H12:H17)</f>
        <v>554</v>
      </c>
      <c r="I11" s="36">
        <f>SUM(I12:I17)</f>
        <v>266</v>
      </c>
      <c r="J11" s="36">
        <f>SUM(J12:J17)</f>
        <v>288</v>
      </c>
      <c r="K11" s="154">
        <f>SUM(K12:K17)</f>
        <v>0</v>
      </c>
      <c r="L11" s="170">
        <f>SUM(L12:L17)</f>
        <v>112</v>
      </c>
      <c r="M11" s="36">
        <f t="shared" ref="M11:W11" si="0">SUM(M12:M17)</f>
        <v>66</v>
      </c>
      <c r="N11" s="94">
        <f t="shared" si="0"/>
        <v>0</v>
      </c>
      <c r="O11" s="88">
        <f t="shared" si="0"/>
        <v>238</v>
      </c>
      <c r="P11" s="36">
        <f t="shared" si="0"/>
        <v>116</v>
      </c>
      <c r="Q11" s="171">
        <f t="shared" si="0"/>
        <v>0</v>
      </c>
      <c r="R11" s="170">
        <f t="shared" si="0"/>
        <v>48</v>
      </c>
      <c r="S11" s="36">
        <f t="shared" si="0"/>
        <v>40</v>
      </c>
      <c r="T11" s="94">
        <f t="shared" si="0"/>
        <v>0</v>
      </c>
      <c r="U11" s="88">
        <f t="shared" si="0"/>
        <v>76</v>
      </c>
      <c r="V11" s="36">
        <f t="shared" si="0"/>
        <v>66</v>
      </c>
      <c r="W11" s="171">
        <f t="shared" si="0"/>
        <v>0</v>
      </c>
      <c r="X11" s="88">
        <f t="shared" ref="X11:AC11" si="1">SUM(X12:X17)</f>
        <v>48</v>
      </c>
      <c r="Y11" s="36">
        <f t="shared" si="1"/>
        <v>42</v>
      </c>
      <c r="Z11" s="94">
        <f t="shared" si="1"/>
        <v>0</v>
      </c>
      <c r="AA11" s="88">
        <f t="shared" si="1"/>
        <v>32</v>
      </c>
      <c r="AB11" s="36">
        <f t="shared" si="1"/>
        <v>28</v>
      </c>
      <c r="AC11" s="56">
        <f t="shared" si="1"/>
        <v>0</v>
      </c>
    </row>
    <row r="12" spans="1:29" ht="15" x14ac:dyDescent="0.2">
      <c r="A12" s="3" t="s">
        <v>27</v>
      </c>
      <c r="B12" s="5" t="s">
        <v>28</v>
      </c>
      <c r="C12" s="292" t="s">
        <v>103</v>
      </c>
      <c r="D12" s="19"/>
      <c r="E12" s="262">
        <f t="shared" ref="E12:E17" si="2">H12*1.5</f>
        <v>76.5</v>
      </c>
      <c r="F12" s="262">
        <f t="shared" ref="F12:F47" si="3">E12-H12</f>
        <v>25.5</v>
      </c>
      <c r="G12" s="263"/>
      <c r="H12" s="264">
        <f t="shared" ref="H12:H17" si="4">L12+O12+R12+U12</f>
        <v>51</v>
      </c>
      <c r="I12" s="264">
        <f t="shared" ref="I12:I27" si="5">H12-J12</f>
        <v>45</v>
      </c>
      <c r="J12" s="264">
        <f>M12+P12+S12+V12</f>
        <v>6</v>
      </c>
      <c r="K12" s="265"/>
      <c r="L12" s="266"/>
      <c r="M12" s="267"/>
      <c r="N12" s="268"/>
      <c r="O12" s="248">
        <v>51</v>
      </c>
      <c r="P12" s="248">
        <v>6</v>
      </c>
      <c r="Q12" s="250"/>
      <c r="R12" s="266"/>
      <c r="S12" s="267"/>
      <c r="T12" s="268"/>
      <c r="U12" s="269"/>
      <c r="V12" s="270"/>
      <c r="W12" s="271"/>
      <c r="X12" s="270"/>
      <c r="Y12" s="267"/>
      <c r="Z12" s="268"/>
      <c r="AA12" s="269"/>
      <c r="AB12" s="270"/>
      <c r="AC12" s="272"/>
    </row>
    <row r="13" spans="1:29" ht="15" x14ac:dyDescent="0.2">
      <c r="A13" s="3" t="s">
        <v>29</v>
      </c>
      <c r="B13" s="5" t="s">
        <v>23</v>
      </c>
      <c r="C13" s="292" t="s">
        <v>103</v>
      </c>
      <c r="D13" s="14"/>
      <c r="E13" s="260">
        <f t="shared" si="2"/>
        <v>76.5</v>
      </c>
      <c r="F13" s="260">
        <f t="shared" si="3"/>
        <v>25.5</v>
      </c>
      <c r="G13" s="259"/>
      <c r="H13" s="244">
        <f t="shared" si="4"/>
        <v>51</v>
      </c>
      <c r="I13" s="244">
        <f t="shared" si="5"/>
        <v>29</v>
      </c>
      <c r="J13" s="244">
        <f>M13+P13+S13+V13</f>
        <v>22</v>
      </c>
      <c r="K13" s="249"/>
      <c r="L13" s="245"/>
      <c r="M13" s="246"/>
      <c r="N13" s="273"/>
      <c r="O13" s="248">
        <v>51</v>
      </c>
      <c r="P13" s="248">
        <v>22</v>
      </c>
      <c r="Q13" s="250"/>
      <c r="R13" s="245"/>
      <c r="S13" s="246"/>
      <c r="T13" s="273"/>
      <c r="U13" s="274"/>
      <c r="V13" s="248"/>
      <c r="W13" s="250"/>
      <c r="X13" s="248"/>
      <c r="Y13" s="246"/>
      <c r="Z13" s="273"/>
      <c r="AA13" s="274"/>
      <c r="AB13" s="248"/>
      <c r="AC13" s="275"/>
    </row>
    <row r="14" spans="1:29" ht="15" x14ac:dyDescent="0.2">
      <c r="A14" s="3" t="s">
        <v>30</v>
      </c>
      <c r="B14" s="5" t="s">
        <v>87</v>
      </c>
      <c r="C14" s="292" t="s">
        <v>103</v>
      </c>
      <c r="D14" s="14"/>
      <c r="E14" s="260">
        <f t="shared" si="2"/>
        <v>123</v>
      </c>
      <c r="F14" s="260">
        <f t="shared" si="3"/>
        <v>41</v>
      </c>
      <c r="G14" s="259"/>
      <c r="H14" s="244">
        <f t="shared" si="4"/>
        <v>82</v>
      </c>
      <c r="I14" s="244">
        <f t="shared" si="5"/>
        <v>46</v>
      </c>
      <c r="J14" s="244">
        <f t="shared" ref="J14:J17" si="6">M14+P14+S14+V14</f>
        <v>36</v>
      </c>
      <c r="K14" s="249"/>
      <c r="L14" s="245">
        <v>48</v>
      </c>
      <c r="M14" s="246">
        <v>20</v>
      </c>
      <c r="N14" s="273"/>
      <c r="O14" s="248">
        <v>34</v>
      </c>
      <c r="P14" s="248">
        <v>16</v>
      </c>
      <c r="Q14" s="250"/>
      <c r="R14" s="245"/>
      <c r="S14" s="246"/>
      <c r="T14" s="273"/>
      <c r="U14" s="274"/>
      <c r="V14" s="248"/>
      <c r="W14" s="250"/>
      <c r="X14" s="248"/>
      <c r="Y14" s="246"/>
      <c r="Z14" s="273"/>
      <c r="AA14" s="274"/>
      <c r="AB14" s="248"/>
      <c r="AC14" s="275"/>
    </row>
    <row r="15" spans="1:29" ht="15" x14ac:dyDescent="0.2">
      <c r="A15" s="3" t="s">
        <v>31</v>
      </c>
      <c r="B15" s="5" t="s">
        <v>22</v>
      </c>
      <c r="C15" s="292" t="s">
        <v>106</v>
      </c>
      <c r="D15" s="14"/>
      <c r="E15" s="260">
        <f t="shared" si="2"/>
        <v>252</v>
      </c>
      <c r="F15" s="260">
        <f t="shared" si="3"/>
        <v>84</v>
      </c>
      <c r="G15" s="259"/>
      <c r="H15" s="244">
        <f>L15+O15+R15+U15+X15+AA15</f>
        <v>168</v>
      </c>
      <c r="I15" s="244">
        <f t="shared" si="5"/>
        <v>78</v>
      </c>
      <c r="J15" s="244">
        <f t="shared" si="6"/>
        <v>90</v>
      </c>
      <c r="K15" s="249"/>
      <c r="L15" s="245">
        <v>32</v>
      </c>
      <c r="M15" s="246">
        <v>16</v>
      </c>
      <c r="N15" s="273"/>
      <c r="O15" s="248">
        <v>34</v>
      </c>
      <c r="P15" s="248">
        <v>26</v>
      </c>
      <c r="Q15" s="250"/>
      <c r="R15" s="245">
        <v>24</v>
      </c>
      <c r="S15" s="246">
        <v>18</v>
      </c>
      <c r="T15" s="273"/>
      <c r="U15" s="274">
        <v>38</v>
      </c>
      <c r="V15" s="248">
        <v>30</v>
      </c>
      <c r="W15" s="250"/>
      <c r="X15" s="248">
        <v>24</v>
      </c>
      <c r="Y15" s="246">
        <v>20</v>
      </c>
      <c r="Z15" s="273"/>
      <c r="AA15" s="274">
        <v>16</v>
      </c>
      <c r="AB15" s="248">
        <v>14</v>
      </c>
      <c r="AC15" s="275"/>
    </row>
    <row r="16" spans="1:29" ht="15" x14ac:dyDescent="0.2">
      <c r="A16" s="3" t="s">
        <v>32</v>
      </c>
      <c r="B16" s="5" t="s">
        <v>24</v>
      </c>
      <c r="C16" s="292" t="s">
        <v>130</v>
      </c>
      <c r="D16" s="14"/>
      <c r="E16" s="260">
        <v>336</v>
      </c>
      <c r="F16" s="260">
        <f t="shared" si="3"/>
        <v>168</v>
      </c>
      <c r="G16" s="259"/>
      <c r="H16" s="244">
        <f>L16+O16+R16+U16+X16+AA16</f>
        <v>168</v>
      </c>
      <c r="I16" s="244">
        <f t="shared" si="5"/>
        <v>48</v>
      </c>
      <c r="J16" s="244">
        <f t="shared" si="6"/>
        <v>120</v>
      </c>
      <c r="K16" s="249"/>
      <c r="L16" s="245">
        <v>32</v>
      </c>
      <c r="M16" s="246">
        <v>30</v>
      </c>
      <c r="N16" s="273"/>
      <c r="O16" s="248">
        <v>34</v>
      </c>
      <c r="P16" s="248">
        <v>32</v>
      </c>
      <c r="Q16" s="250"/>
      <c r="R16" s="245">
        <v>24</v>
      </c>
      <c r="S16" s="246">
        <v>22</v>
      </c>
      <c r="T16" s="273"/>
      <c r="U16" s="274">
        <v>38</v>
      </c>
      <c r="V16" s="248">
        <v>36</v>
      </c>
      <c r="W16" s="250"/>
      <c r="X16" s="248">
        <v>24</v>
      </c>
      <c r="Y16" s="246">
        <v>22</v>
      </c>
      <c r="Z16" s="273"/>
      <c r="AA16" s="274">
        <v>16</v>
      </c>
      <c r="AB16" s="248">
        <v>14</v>
      </c>
      <c r="AC16" s="275"/>
    </row>
    <row r="17" spans="1:29" ht="15.75" thickBot="1" x14ac:dyDescent="0.25">
      <c r="A17" s="3" t="s">
        <v>32</v>
      </c>
      <c r="B17" s="5" t="s">
        <v>33</v>
      </c>
      <c r="C17" s="292" t="s">
        <v>103</v>
      </c>
      <c r="D17" s="21"/>
      <c r="E17" s="276">
        <f t="shared" si="2"/>
        <v>51</v>
      </c>
      <c r="F17" s="276">
        <f t="shared" si="3"/>
        <v>17</v>
      </c>
      <c r="G17" s="277"/>
      <c r="H17" s="244">
        <f t="shared" si="4"/>
        <v>34</v>
      </c>
      <c r="I17" s="278">
        <f t="shared" si="5"/>
        <v>20</v>
      </c>
      <c r="J17" s="244">
        <f t="shared" si="6"/>
        <v>14</v>
      </c>
      <c r="K17" s="279"/>
      <c r="L17" s="280"/>
      <c r="M17" s="281"/>
      <c r="N17" s="282"/>
      <c r="O17" s="248">
        <v>34</v>
      </c>
      <c r="P17" s="248">
        <v>14</v>
      </c>
      <c r="Q17" s="250"/>
      <c r="R17" s="280"/>
      <c r="S17" s="281"/>
      <c r="T17" s="282"/>
      <c r="U17" s="283"/>
      <c r="V17" s="284"/>
      <c r="W17" s="285"/>
      <c r="X17" s="284"/>
      <c r="Y17" s="281"/>
      <c r="Z17" s="282"/>
      <c r="AA17" s="283"/>
      <c r="AB17" s="284"/>
      <c r="AC17" s="286"/>
    </row>
    <row r="18" spans="1:29" ht="25.5" customHeight="1" thickBot="1" x14ac:dyDescent="0.3">
      <c r="A18" s="18" t="s">
        <v>34</v>
      </c>
      <c r="B18" s="71" t="s">
        <v>62</v>
      </c>
      <c r="C18" s="148"/>
      <c r="D18" s="35">
        <v>153</v>
      </c>
      <c r="E18" s="36">
        <f>SUM(E19:E20)</f>
        <v>309</v>
      </c>
      <c r="F18" s="36">
        <f t="shared" si="3"/>
        <v>103</v>
      </c>
      <c r="G18" s="37">
        <v>102</v>
      </c>
      <c r="H18" s="36">
        <f>SUM(H19:H20)</f>
        <v>206</v>
      </c>
      <c r="I18" s="36">
        <f>SUM(I19:I20)</f>
        <v>29</v>
      </c>
      <c r="J18" s="36">
        <f>SUM(J19:J20)</f>
        <v>177</v>
      </c>
      <c r="K18" s="154">
        <f>SUM(K19:K20)</f>
        <v>0</v>
      </c>
      <c r="L18" s="170">
        <f t="shared" ref="L18:W18" si="7">SUM(L19:L20)</f>
        <v>0</v>
      </c>
      <c r="M18" s="36">
        <f t="shared" si="7"/>
        <v>0</v>
      </c>
      <c r="N18" s="94">
        <f t="shared" si="7"/>
        <v>0</v>
      </c>
      <c r="O18" s="88">
        <f t="shared" si="7"/>
        <v>34</v>
      </c>
      <c r="P18" s="36">
        <f t="shared" si="7"/>
        <v>15</v>
      </c>
      <c r="Q18" s="171">
        <f t="shared" si="7"/>
        <v>0</v>
      </c>
      <c r="R18" s="170">
        <f t="shared" si="7"/>
        <v>96</v>
      </c>
      <c r="S18" s="36">
        <f t="shared" si="7"/>
        <v>92</v>
      </c>
      <c r="T18" s="94">
        <f t="shared" si="7"/>
        <v>0</v>
      </c>
      <c r="U18" s="88">
        <f t="shared" si="7"/>
        <v>76</v>
      </c>
      <c r="V18" s="36">
        <f t="shared" si="7"/>
        <v>70</v>
      </c>
      <c r="W18" s="171">
        <f t="shared" si="7"/>
        <v>0</v>
      </c>
      <c r="X18" s="88">
        <f t="shared" ref="X18:AC18" si="8">SUM(X19:X20)</f>
        <v>0</v>
      </c>
      <c r="Y18" s="36">
        <f t="shared" si="8"/>
        <v>0</v>
      </c>
      <c r="Z18" s="94">
        <f t="shared" si="8"/>
        <v>0</v>
      </c>
      <c r="AA18" s="88">
        <f t="shared" si="8"/>
        <v>0</v>
      </c>
      <c r="AB18" s="36">
        <f t="shared" si="8"/>
        <v>0</v>
      </c>
      <c r="AC18" s="56">
        <f t="shared" si="8"/>
        <v>0</v>
      </c>
    </row>
    <row r="19" spans="1:29" ht="42" customHeight="1" x14ac:dyDescent="0.2">
      <c r="A19" s="3" t="s">
        <v>35</v>
      </c>
      <c r="B19" s="5" t="s">
        <v>137</v>
      </c>
      <c r="C19" s="292" t="s">
        <v>107</v>
      </c>
      <c r="D19" s="19"/>
      <c r="E19" s="287">
        <f>H19*1.5</f>
        <v>258</v>
      </c>
      <c r="F19" s="264">
        <f t="shared" si="3"/>
        <v>86</v>
      </c>
      <c r="G19" s="263"/>
      <c r="H19" s="244">
        <f>L19+O19+R19+U19+X19+AA19</f>
        <v>172</v>
      </c>
      <c r="I19" s="244">
        <f t="shared" ref="I19:I20" si="9">H19-J19</f>
        <v>10</v>
      </c>
      <c r="J19" s="244">
        <f t="shared" ref="J19:J20" si="10">M19+P19+S19+V19</f>
        <v>162</v>
      </c>
      <c r="K19" s="265"/>
      <c r="L19" s="266"/>
      <c r="M19" s="267"/>
      <c r="N19" s="288"/>
      <c r="O19" s="270"/>
      <c r="P19" s="267"/>
      <c r="Q19" s="271"/>
      <c r="R19" s="266">
        <v>96</v>
      </c>
      <c r="S19" s="267">
        <v>92</v>
      </c>
      <c r="T19" s="288"/>
      <c r="U19" s="270">
        <v>76</v>
      </c>
      <c r="V19" s="267">
        <v>70</v>
      </c>
      <c r="W19" s="271"/>
      <c r="X19" s="270"/>
      <c r="Y19" s="267"/>
      <c r="Z19" s="288"/>
      <c r="AA19" s="270"/>
      <c r="AB19" s="267"/>
      <c r="AC19" s="272"/>
    </row>
    <row r="20" spans="1:29" ht="26.25" thickBot="1" x14ac:dyDescent="0.25">
      <c r="A20" s="3" t="s">
        <v>36</v>
      </c>
      <c r="B20" s="5" t="s">
        <v>83</v>
      </c>
      <c r="C20" s="292" t="s">
        <v>103</v>
      </c>
      <c r="D20" s="14"/>
      <c r="E20" s="278">
        <f>H20*1.5</f>
        <v>51</v>
      </c>
      <c r="F20" s="244">
        <f t="shared" si="3"/>
        <v>17</v>
      </c>
      <c r="G20" s="259"/>
      <c r="H20" s="244">
        <f>L20+O20+R20+U20+X20+AA20</f>
        <v>34</v>
      </c>
      <c r="I20" s="244">
        <f t="shared" si="9"/>
        <v>19</v>
      </c>
      <c r="J20" s="244">
        <f t="shared" si="10"/>
        <v>15</v>
      </c>
      <c r="K20" s="249"/>
      <c r="L20" s="245"/>
      <c r="M20" s="246"/>
      <c r="N20" s="247"/>
      <c r="O20" s="248">
        <v>34</v>
      </c>
      <c r="P20" s="246">
        <v>15</v>
      </c>
      <c r="Q20" s="250"/>
      <c r="R20" s="245"/>
      <c r="S20" s="246"/>
      <c r="T20" s="247"/>
      <c r="U20" s="248"/>
      <c r="V20" s="246"/>
      <c r="W20" s="250"/>
      <c r="X20" s="248"/>
      <c r="Y20" s="246"/>
      <c r="Z20" s="247"/>
      <c r="AA20" s="248"/>
      <c r="AB20" s="246"/>
      <c r="AC20" s="275"/>
    </row>
    <row r="21" spans="1:29" ht="15.75" customHeight="1" thickBot="1" x14ac:dyDescent="0.3">
      <c r="A21" s="4" t="s">
        <v>37</v>
      </c>
      <c r="B21" s="72" t="s">
        <v>38</v>
      </c>
      <c r="C21" s="149"/>
      <c r="D21" s="34">
        <v>2313</v>
      </c>
      <c r="E21" s="23">
        <f>H21*1.5</f>
        <v>3252</v>
      </c>
      <c r="F21" s="46">
        <f>E21-H21</f>
        <v>1084</v>
      </c>
      <c r="G21" s="24">
        <v>1542</v>
      </c>
      <c r="H21" s="46">
        <f>H22+H32</f>
        <v>2168</v>
      </c>
      <c r="I21" s="23">
        <f t="shared" si="5"/>
        <v>1078</v>
      </c>
      <c r="J21" s="23">
        <f>J22+J32</f>
        <v>1090</v>
      </c>
      <c r="K21" s="155">
        <f>K22+K32</f>
        <v>50</v>
      </c>
      <c r="L21" s="172">
        <f t="shared" ref="L21:AC21" si="11">L22+L32</f>
        <v>464</v>
      </c>
      <c r="M21" s="23">
        <f t="shared" si="11"/>
        <v>228</v>
      </c>
      <c r="N21" s="95">
        <f t="shared" si="11"/>
        <v>0</v>
      </c>
      <c r="O21" s="89">
        <f t="shared" si="11"/>
        <v>340</v>
      </c>
      <c r="P21" s="23">
        <f t="shared" si="11"/>
        <v>198</v>
      </c>
      <c r="Q21" s="173">
        <f t="shared" si="11"/>
        <v>0</v>
      </c>
      <c r="R21" s="172">
        <f t="shared" si="11"/>
        <v>288</v>
      </c>
      <c r="S21" s="23">
        <f t="shared" si="11"/>
        <v>164</v>
      </c>
      <c r="T21" s="95">
        <f t="shared" si="11"/>
        <v>0</v>
      </c>
      <c r="U21" s="102">
        <f t="shared" si="11"/>
        <v>532</v>
      </c>
      <c r="V21" s="23">
        <f t="shared" si="11"/>
        <v>232</v>
      </c>
      <c r="W21" s="173">
        <f t="shared" si="11"/>
        <v>20</v>
      </c>
      <c r="X21" s="89">
        <f t="shared" si="11"/>
        <v>384</v>
      </c>
      <c r="Y21" s="23">
        <f t="shared" si="11"/>
        <v>204</v>
      </c>
      <c r="Z21" s="95">
        <f t="shared" si="11"/>
        <v>0</v>
      </c>
      <c r="AA21" s="102">
        <f t="shared" si="11"/>
        <v>256</v>
      </c>
      <c r="AB21" s="23">
        <f t="shared" si="11"/>
        <v>124</v>
      </c>
      <c r="AC21" s="38">
        <f t="shared" si="11"/>
        <v>30</v>
      </c>
    </row>
    <row r="22" spans="1:29" ht="24.75" thickBot="1" x14ac:dyDescent="0.25">
      <c r="A22" s="39" t="s">
        <v>39</v>
      </c>
      <c r="B22" s="230" t="s">
        <v>40</v>
      </c>
      <c r="C22" s="150"/>
      <c r="D22" s="33">
        <v>666</v>
      </c>
      <c r="E22" s="47">
        <f>SUM(E23:E31)</f>
        <v>1423.5</v>
      </c>
      <c r="F22" s="47">
        <f t="shared" si="3"/>
        <v>474.5</v>
      </c>
      <c r="G22" s="27">
        <v>444</v>
      </c>
      <c r="H22" s="47">
        <f>SUM(H23:H31)</f>
        <v>949</v>
      </c>
      <c r="I22" s="47">
        <f>SUM(I23:I31)</f>
        <v>377</v>
      </c>
      <c r="J22" s="47">
        <f>SUM(J23:J31)</f>
        <v>572</v>
      </c>
      <c r="K22" s="57">
        <f>SUM(K23:K31)</f>
        <v>0</v>
      </c>
      <c r="L22" s="174">
        <f t="shared" ref="L22:AC22" si="12">SUM(L23:L31)</f>
        <v>352</v>
      </c>
      <c r="M22" s="41">
        <f t="shared" si="12"/>
        <v>178</v>
      </c>
      <c r="N22" s="96">
        <f t="shared" si="12"/>
        <v>0</v>
      </c>
      <c r="O22" s="90">
        <f t="shared" si="12"/>
        <v>238</v>
      </c>
      <c r="P22" s="41">
        <f t="shared" si="12"/>
        <v>146</v>
      </c>
      <c r="Q22" s="175">
        <f t="shared" si="12"/>
        <v>0</v>
      </c>
      <c r="R22" s="174">
        <f t="shared" si="12"/>
        <v>108</v>
      </c>
      <c r="S22" s="41">
        <f t="shared" si="12"/>
        <v>74</v>
      </c>
      <c r="T22" s="96">
        <f t="shared" si="12"/>
        <v>0</v>
      </c>
      <c r="U22" s="90">
        <f t="shared" si="12"/>
        <v>171</v>
      </c>
      <c r="V22" s="41">
        <f t="shared" si="12"/>
        <v>108</v>
      </c>
      <c r="W22" s="175">
        <f t="shared" si="12"/>
        <v>0</v>
      </c>
      <c r="X22" s="90">
        <f t="shared" si="12"/>
        <v>48</v>
      </c>
      <c r="Y22" s="41">
        <f t="shared" si="12"/>
        <v>38</v>
      </c>
      <c r="Z22" s="96">
        <f t="shared" si="12"/>
        <v>0</v>
      </c>
      <c r="AA22" s="90">
        <f t="shared" si="12"/>
        <v>32</v>
      </c>
      <c r="AB22" s="41">
        <f t="shared" si="12"/>
        <v>28</v>
      </c>
      <c r="AC22" s="42">
        <f t="shared" si="12"/>
        <v>0</v>
      </c>
    </row>
    <row r="23" spans="1:29" ht="14.25" customHeight="1" x14ac:dyDescent="0.2">
      <c r="A23" s="3" t="s">
        <v>114</v>
      </c>
      <c r="B23" s="5" t="s">
        <v>84</v>
      </c>
      <c r="C23" s="235" t="s">
        <v>102</v>
      </c>
      <c r="D23" s="17"/>
      <c r="E23" s="236">
        <f t="shared" ref="E23:E31" si="13">H23*1.5</f>
        <v>150</v>
      </c>
      <c r="F23" s="236">
        <f t="shared" si="3"/>
        <v>50</v>
      </c>
      <c r="G23" s="237"/>
      <c r="H23" s="238">
        <f>L23+O23+R23+U23</f>
        <v>100</v>
      </c>
      <c r="I23" s="244">
        <f t="shared" si="5"/>
        <v>50</v>
      </c>
      <c r="J23" s="238">
        <f>M23+P23+S23+V23+Y23+AB23</f>
        <v>50</v>
      </c>
      <c r="K23" s="239"/>
      <c r="L23" s="240">
        <v>32</v>
      </c>
      <c r="M23" s="241">
        <v>16</v>
      </c>
      <c r="N23" s="242"/>
      <c r="O23" s="243">
        <v>68</v>
      </c>
      <c r="P23" s="241">
        <v>34</v>
      </c>
      <c r="Q23" s="258"/>
      <c r="R23" s="240"/>
      <c r="S23" s="241"/>
      <c r="T23" s="242"/>
      <c r="U23" s="243"/>
      <c r="V23" s="241"/>
      <c r="W23" s="258"/>
      <c r="X23" s="243"/>
      <c r="Y23" s="241"/>
      <c r="Z23" s="242"/>
      <c r="AA23" s="243"/>
      <c r="AB23" s="241"/>
      <c r="AC23" s="289"/>
    </row>
    <row r="24" spans="1:29" ht="15" x14ac:dyDescent="0.2">
      <c r="A24" s="3" t="s">
        <v>115</v>
      </c>
      <c r="B24" s="5" t="s">
        <v>88</v>
      </c>
      <c r="C24" s="235" t="s">
        <v>108</v>
      </c>
      <c r="D24" s="14"/>
      <c r="E24" s="236">
        <f t="shared" si="13"/>
        <v>129</v>
      </c>
      <c r="F24" s="260">
        <f t="shared" si="3"/>
        <v>43</v>
      </c>
      <c r="G24" s="259"/>
      <c r="H24" s="244">
        <f>L24+O24+R24+U24</f>
        <v>86</v>
      </c>
      <c r="I24" s="244">
        <f t="shared" si="5"/>
        <v>46</v>
      </c>
      <c r="J24" s="238">
        <f t="shared" ref="J24:J31" si="14">M24+P24+S24+V24+Y24+AB24</f>
        <v>40</v>
      </c>
      <c r="K24" s="249"/>
      <c r="L24" s="245"/>
      <c r="M24" s="246"/>
      <c r="N24" s="247"/>
      <c r="O24" s="248"/>
      <c r="P24" s="246"/>
      <c r="Q24" s="250"/>
      <c r="R24" s="245">
        <v>48</v>
      </c>
      <c r="S24" s="246">
        <v>24</v>
      </c>
      <c r="T24" s="247"/>
      <c r="U24" s="248">
        <v>38</v>
      </c>
      <c r="V24" s="246">
        <v>16</v>
      </c>
      <c r="W24" s="250"/>
      <c r="X24" s="248"/>
      <c r="Y24" s="246"/>
      <c r="Z24" s="247"/>
      <c r="AA24" s="248"/>
      <c r="AB24" s="246"/>
      <c r="AC24" s="275"/>
    </row>
    <row r="25" spans="1:29" ht="15" x14ac:dyDescent="0.2">
      <c r="A25" s="3" t="s">
        <v>116</v>
      </c>
      <c r="B25" s="5" t="s">
        <v>122</v>
      </c>
      <c r="C25" s="235" t="s">
        <v>102</v>
      </c>
      <c r="D25" s="14"/>
      <c r="E25" s="236">
        <f t="shared" si="13"/>
        <v>150</v>
      </c>
      <c r="F25" s="260">
        <f>E25-H25</f>
        <v>50</v>
      </c>
      <c r="G25" s="259"/>
      <c r="H25" s="244">
        <f>L25+O25+R25+U25</f>
        <v>100</v>
      </c>
      <c r="I25" s="244">
        <f t="shared" si="5"/>
        <v>38</v>
      </c>
      <c r="J25" s="238">
        <f t="shared" si="14"/>
        <v>62</v>
      </c>
      <c r="K25" s="249"/>
      <c r="L25" s="245">
        <v>32</v>
      </c>
      <c r="M25" s="246">
        <v>16</v>
      </c>
      <c r="N25" s="247"/>
      <c r="O25" s="248">
        <v>68</v>
      </c>
      <c r="P25" s="246">
        <v>46</v>
      </c>
      <c r="Q25" s="250"/>
      <c r="R25" s="245"/>
      <c r="S25" s="246"/>
      <c r="T25" s="247"/>
      <c r="U25" s="248"/>
      <c r="V25" s="246"/>
      <c r="W25" s="250"/>
      <c r="X25" s="248"/>
      <c r="Y25" s="246"/>
      <c r="Z25" s="247"/>
      <c r="AA25" s="248"/>
      <c r="AB25" s="246"/>
      <c r="AC25" s="275"/>
    </row>
    <row r="26" spans="1:29" ht="14.25" customHeight="1" x14ac:dyDescent="0.2">
      <c r="A26" s="3" t="s">
        <v>117</v>
      </c>
      <c r="B26" s="5" t="s">
        <v>86</v>
      </c>
      <c r="C26" s="235" t="s">
        <v>109</v>
      </c>
      <c r="D26" s="14"/>
      <c r="E26" s="236">
        <f t="shared" si="13"/>
        <v>522</v>
      </c>
      <c r="F26" s="260">
        <f t="shared" si="3"/>
        <v>174</v>
      </c>
      <c r="G26" s="259"/>
      <c r="H26" s="244">
        <f>L26+O26+R26+U26+X26+AA26</f>
        <v>348</v>
      </c>
      <c r="I26" s="244">
        <f t="shared" si="5"/>
        <v>84</v>
      </c>
      <c r="J26" s="238">
        <f>M26+P26+S26+V26+Y26+AB26</f>
        <v>264</v>
      </c>
      <c r="K26" s="249"/>
      <c r="L26" s="245">
        <v>64</v>
      </c>
      <c r="M26" s="246">
        <v>34</v>
      </c>
      <c r="N26" s="247"/>
      <c r="O26" s="248">
        <v>68</v>
      </c>
      <c r="P26" s="246">
        <v>50</v>
      </c>
      <c r="Q26" s="250"/>
      <c r="R26" s="245">
        <v>60</v>
      </c>
      <c r="S26" s="246">
        <v>50</v>
      </c>
      <c r="T26" s="247"/>
      <c r="U26" s="248">
        <v>76</v>
      </c>
      <c r="V26" s="246">
        <v>64</v>
      </c>
      <c r="W26" s="250"/>
      <c r="X26" s="248">
        <v>48</v>
      </c>
      <c r="Y26" s="246">
        <v>38</v>
      </c>
      <c r="Z26" s="247"/>
      <c r="AA26" s="248">
        <v>32</v>
      </c>
      <c r="AB26" s="246">
        <v>28</v>
      </c>
      <c r="AC26" s="275"/>
    </row>
    <row r="27" spans="1:29" ht="14.25" customHeight="1" x14ac:dyDescent="0.2">
      <c r="A27" s="3" t="s">
        <v>118</v>
      </c>
      <c r="B27" s="5" t="s">
        <v>89</v>
      </c>
      <c r="C27" s="235" t="s">
        <v>131</v>
      </c>
      <c r="D27" s="14"/>
      <c r="E27" s="236">
        <f t="shared" si="13"/>
        <v>72</v>
      </c>
      <c r="F27" s="260">
        <f t="shared" si="3"/>
        <v>24</v>
      </c>
      <c r="G27" s="259"/>
      <c r="H27" s="244">
        <f>L27+O27+R27+U27</f>
        <v>48</v>
      </c>
      <c r="I27" s="244">
        <f t="shared" si="5"/>
        <v>24</v>
      </c>
      <c r="J27" s="238">
        <f t="shared" si="14"/>
        <v>24</v>
      </c>
      <c r="K27" s="249"/>
      <c r="L27" s="245">
        <v>48</v>
      </c>
      <c r="M27" s="246">
        <v>24</v>
      </c>
      <c r="N27" s="247"/>
      <c r="O27" s="248"/>
      <c r="P27" s="246"/>
      <c r="Q27" s="250"/>
      <c r="R27" s="245"/>
      <c r="S27" s="246"/>
      <c r="T27" s="247"/>
      <c r="U27" s="248"/>
      <c r="V27" s="246"/>
      <c r="W27" s="250"/>
      <c r="X27" s="248"/>
      <c r="Y27" s="246"/>
      <c r="Z27" s="247"/>
      <c r="AA27" s="248"/>
      <c r="AB27" s="246"/>
      <c r="AC27" s="275"/>
    </row>
    <row r="28" spans="1:29" ht="14.25" customHeight="1" x14ac:dyDescent="0.2">
      <c r="A28" s="3" t="s">
        <v>119</v>
      </c>
      <c r="B28" s="5" t="s">
        <v>90</v>
      </c>
      <c r="C28" s="292" t="s">
        <v>103</v>
      </c>
      <c r="D28" s="16"/>
      <c r="E28" s="236">
        <f t="shared" si="13"/>
        <v>123</v>
      </c>
      <c r="F28" s="290">
        <f>E28-H28</f>
        <v>41</v>
      </c>
      <c r="G28" s="261"/>
      <c r="H28" s="244">
        <f>L28+O28+R28+U28</f>
        <v>82</v>
      </c>
      <c r="I28" s="251">
        <f>H28-J28</f>
        <v>42</v>
      </c>
      <c r="J28" s="238">
        <f t="shared" si="14"/>
        <v>40</v>
      </c>
      <c r="K28" s="252"/>
      <c r="L28" s="253">
        <v>48</v>
      </c>
      <c r="M28" s="254">
        <v>24</v>
      </c>
      <c r="N28" s="255"/>
      <c r="O28" s="256">
        <v>34</v>
      </c>
      <c r="P28" s="254">
        <v>16</v>
      </c>
      <c r="Q28" s="257"/>
      <c r="R28" s="253"/>
      <c r="S28" s="254"/>
      <c r="T28" s="255"/>
      <c r="U28" s="256"/>
      <c r="V28" s="254"/>
      <c r="W28" s="257"/>
      <c r="X28" s="256"/>
      <c r="Y28" s="254"/>
      <c r="Z28" s="255"/>
      <c r="AA28" s="256"/>
      <c r="AB28" s="254"/>
      <c r="AC28" s="291"/>
    </row>
    <row r="29" spans="1:29" ht="14.25" customHeight="1" x14ac:dyDescent="0.2">
      <c r="A29" s="3" t="s">
        <v>120</v>
      </c>
      <c r="B29" s="5" t="s">
        <v>91</v>
      </c>
      <c r="C29" s="292" t="s">
        <v>107</v>
      </c>
      <c r="D29" s="14"/>
      <c r="E29" s="236">
        <f t="shared" si="13"/>
        <v>85.5</v>
      </c>
      <c r="F29" s="260">
        <f>E29-H29</f>
        <v>28.5</v>
      </c>
      <c r="G29" s="259"/>
      <c r="H29" s="244">
        <f>L29+O29+R29+U29</f>
        <v>57</v>
      </c>
      <c r="I29" s="244">
        <f>H29-J29</f>
        <v>29</v>
      </c>
      <c r="J29" s="238">
        <f t="shared" si="14"/>
        <v>28</v>
      </c>
      <c r="K29" s="249"/>
      <c r="L29" s="245"/>
      <c r="M29" s="246"/>
      <c r="N29" s="247"/>
      <c r="O29" s="248"/>
      <c r="P29" s="246"/>
      <c r="Q29" s="250"/>
      <c r="R29" s="245"/>
      <c r="S29" s="246"/>
      <c r="T29" s="247"/>
      <c r="U29" s="248">
        <v>57</v>
      </c>
      <c r="V29" s="246">
        <v>28</v>
      </c>
      <c r="W29" s="250"/>
      <c r="X29" s="248"/>
      <c r="Y29" s="246"/>
      <c r="Z29" s="247"/>
      <c r="AA29" s="248"/>
      <c r="AB29" s="246"/>
      <c r="AC29" s="275"/>
    </row>
    <row r="30" spans="1:29" ht="15" x14ac:dyDescent="0.2">
      <c r="A30" s="3" t="s">
        <v>121</v>
      </c>
      <c r="B30" s="5" t="s">
        <v>41</v>
      </c>
      <c r="C30" s="292" t="s">
        <v>104</v>
      </c>
      <c r="D30" s="14"/>
      <c r="E30" s="236">
        <f t="shared" si="13"/>
        <v>120</v>
      </c>
      <c r="F30" s="260">
        <f>E30-H30</f>
        <v>40</v>
      </c>
      <c r="G30" s="259"/>
      <c r="H30" s="244">
        <f>L30+O30+R30+U30</f>
        <v>80</v>
      </c>
      <c r="I30" s="244">
        <f>H30-J30</f>
        <v>40</v>
      </c>
      <c r="J30" s="238">
        <f t="shared" si="14"/>
        <v>40</v>
      </c>
      <c r="K30" s="249"/>
      <c r="L30" s="245">
        <v>80</v>
      </c>
      <c r="M30" s="246">
        <v>40</v>
      </c>
      <c r="N30" s="247"/>
      <c r="O30" s="248"/>
      <c r="P30" s="246"/>
      <c r="Q30" s="250"/>
      <c r="R30" s="245"/>
      <c r="S30" s="246"/>
      <c r="T30" s="247"/>
      <c r="U30" s="248"/>
      <c r="V30" s="246"/>
      <c r="W30" s="250"/>
      <c r="X30" s="248"/>
      <c r="Y30" s="246"/>
      <c r="Z30" s="247"/>
      <c r="AA30" s="248"/>
      <c r="AB30" s="246"/>
      <c r="AC30" s="275"/>
    </row>
    <row r="31" spans="1:29" ht="15.75" thickBot="1" x14ac:dyDescent="0.25">
      <c r="A31" s="3" t="s">
        <v>123</v>
      </c>
      <c r="B31" s="5" t="s">
        <v>85</v>
      </c>
      <c r="C31" s="292" t="s">
        <v>104</v>
      </c>
      <c r="D31" s="14"/>
      <c r="E31" s="236">
        <f t="shared" si="13"/>
        <v>72</v>
      </c>
      <c r="F31" s="260">
        <f>E31-H31</f>
        <v>24</v>
      </c>
      <c r="G31" s="259"/>
      <c r="H31" s="244">
        <f>L31+O31+R31+U31</f>
        <v>48</v>
      </c>
      <c r="I31" s="244">
        <f>H31-J31</f>
        <v>24</v>
      </c>
      <c r="J31" s="238">
        <f t="shared" si="14"/>
        <v>24</v>
      </c>
      <c r="K31" s="249"/>
      <c r="L31" s="245">
        <v>48</v>
      </c>
      <c r="M31" s="246">
        <v>24</v>
      </c>
      <c r="N31" s="247"/>
      <c r="O31" s="248"/>
      <c r="P31" s="246"/>
      <c r="Q31" s="250"/>
      <c r="R31" s="245"/>
      <c r="S31" s="246"/>
      <c r="T31" s="247"/>
      <c r="U31" s="248"/>
      <c r="V31" s="246"/>
      <c r="W31" s="250"/>
      <c r="X31" s="248"/>
      <c r="Y31" s="246"/>
      <c r="Z31" s="247"/>
      <c r="AA31" s="248"/>
      <c r="AB31" s="246"/>
      <c r="AC31" s="275"/>
    </row>
    <row r="32" spans="1:29" ht="21.75" customHeight="1" thickBot="1" x14ac:dyDescent="0.25">
      <c r="A32" s="233" t="s">
        <v>42</v>
      </c>
      <c r="B32" s="234" t="s">
        <v>43</v>
      </c>
      <c r="C32" s="151"/>
      <c r="D32" s="33">
        <v>1611</v>
      </c>
      <c r="E32" s="47">
        <f>E33+E38+E42</f>
        <v>952.5</v>
      </c>
      <c r="F32" s="47">
        <f>F33+F38+F42</f>
        <v>317.5</v>
      </c>
      <c r="G32" s="27">
        <v>1074</v>
      </c>
      <c r="H32" s="47">
        <f>H33+H38+H42+H46+H50</f>
        <v>1219</v>
      </c>
      <c r="I32" s="47">
        <f>I33+I38+I42+I46</f>
        <v>531</v>
      </c>
      <c r="J32" s="47">
        <f>J33+J38+J42+J46</f>
        <v>518</v>
      </c>
      <c r="K32" s="57">
        <f>K33+K38+K42+K46</f>
        <v>50</v>
      </c>
      <c r="L32" s="176">
        <f>L33+L38+L42+L46+L50</f>
        <v>112</v>
      </c>
      <c r="M32" s="47">
        <f t="shared" ref="M32:AC32" si="15">M33+M38+M42+M46+M50</f>
        <v>50</v>
      </c>
      <c r="N32" s="97">
        <f t="shared" si="15"/>
        <v>0</v>
      </c>
      <c r="O32" s="128">
        <f t="shared" si="15"/>
        <v>102</v>
      </c>
      <c r="P32" s="47">
        <f t="shared" si="15"/>
        <v>52</v>
      </c>
      <c r="Q32" s="177">
        <f t="shared" si="15"/>
        <v>0</v>
      </c>
      <c r="R32" s="176">
        <f t="shared" si="15"/>
        <v>180</v>
      </c>
      <c r="S32" s="47">
        <f>S33+S38+S42+S46+S50</f>
        <v>90</v>
      </c>
      <c r="T32" s="97">
        <f t="shared" si="15"/>
        <v>0</v>
      </c>
      <c r="U32" s="128">
        <f t="shared" si="15"/>
        <v>361</v>
      </c>
      <c r="V32" s="47">
        <f t="shared" si="15"/>
        <v>124</v>
      </c>
      <c r="W32" s="177">
        <f t="shared" si="15"/>
        <v>20</v>
      </c>
      <c r="X32" s="157">
        <f t="shared" si="15"/>
        <v>336</v>
      </c>
      <c r="Y32" s="47">
        <f t="shared" si="15"/>
        <v>166</v>
      </c>
      <c r="Z32" s="97">
        <f t="shared" si="15"/>
        <v>0</v>
      </c>
      <c r="AA32" s="128">
        <f t="shared" si="15"/>
        <v>224</v>
      </c>
      <c r="AB32" s="47">
        <f t="shared" si="15"/>
        <v>96</v>
      </c>
      <c r="AC32" s="58">
        <f t="shared" si="15"/>
        <v>30</v>
      </c>
    </row>
    <row r="33" spans="1:29" ht="27" customHeight="1" thickBot="1" x14ac:dyDescent="0.25">
      <c r="A33" s="233" t="s">
        <v>44</v>
      </c>
      <c r="B33" s="234" t="s">
        <v>92</v>
      </c>
      <c r="C33" s="293" t="s">
        <v>132</v>
      </c>
      <c r="D33" s="125"/>
      <c r="E33" s="119">
        <f>SUM(E34:E35)</f>
        <v>321</v>
      </c>
      <c r="F33" s="119">
        <f>E33-H33</f>
        <v>107</v>
      </c>
      <c r="G33" s="126"/>
      <c r="H33" s="121">
        <f>SUM(H34:H35)</f>
        <v>214</v>
      </c>
      <c r="I33" s="121">
        <f>SUM(I34:I35)</f>
        <v>112</v>
      </c>
      <c r="J33" s="121">
        <f>SUM(J34:J35)</f>
        <v>102</v>
      </c>
      <c r="K33" s="156">
        <f>SUM(K34:K35)</f>
        <v>0</v>
      </c>
      <c r="L33" s="178">
        <f>SUM(L34:L35)</f>
        <v>112</v>
      </c>
      <c r="M33" s="110">
        <f t="shared" ref="M33:AC33" si="16">SUM(M34:M35)</f>
        <v>50</v>
      </c>
      <c r="N33" s="111">
        <f t="shared" si="16"/>
        <v>0</v>
      </c>
      <c r="O33" s="112">
        <f t="shared" si="16"/>
        <v>102</v>
      </c>
      <c r="P33" s="110">
        <f t="shared" si="16"/>
        <v>52</v>
      </c>
      <c r="Q33" s="179">
        <f t="shared" si="16"/>
        <v>0</v>
      </c>
      <c r="R33" s="178">
        <f t="shared" si="16"/>
        <v>0</v>
      </c>
      <c r="S33" s="110">
        <f t="shared" si="16"/>
        <v>0</v>
      </c>
      <c r="T33" s="111">
        <f t="shared" si="16"/>
        <v>0</v>
      </c>
      <c r="U33" s="112">
        <f t="shared" si="16"/>
        <v>0</v>
      </c>
      <c r="V33" s="110">
        <f t="shared" si="16"/>
        <v>0</v>
      </c>
      <c r="W33" s="188">
        <f>SUM(W34:W35)</f>
        <v>0</v>
      </c>
      <c r="X33" s="158">
        <f t="shared" si="16"/>
        <v>0</v>
      </c>
      <c r="Y33" s="110">
        <f t="shared" si="16"/>
        <v>0</v>
      </c>
      <c r="Z33" s="111">
        <f t="shared" si="16"/>
        <v>0</v>
      </c>
      <c r="AA33" s="112">
        <f t="shared" si="16"/>
        <v>0</v>
      </c>
      <c r="AB33" s="110">
        <f t="shared" si="16"/>
        <v>0</v>
      </c>
      <c r="AC33" s="113">
        <f t="shared" si="16"/>
        <v>0</v>
      </c>
    </row>
    <row r="34" spans="1:29" ht="14.25" customHeight="1" x14ac:dyDescent="0.2">
      <c r="A34" s="3" t="s">
        <v>45</v>
      </c>
      <c r="B34" s="5" t="s">
        <v>94</v>
      </c>
      <c r="C34" s="235" t="s">
        <v>131</v>
      </c>
      <c r="D34" s="17"/>
      <c r="E34" s="262">
        <f>H34*1.5</f>
        <v>168</v>
      </c>
      <c r="F34" s="238">
        <f t="shared" si="3"/>
        <v>56</v>
      </c>
      <c r="G34" s="237"/>
      <c r="H34" s="244">
        <f>L34+O34+R34+U34</f>
        <v>112</v>
      </c>
      <c r="I34" s="244">
        <f>H34-J34</f>
        <v>62</v>
      </c>
      <c r="J34" s="238">
        <f t="shared" ref="J34:J35" si="17">M34+P34+S34+V34+Y34+AB34</f>
        <v>50</v>
      </c>
      <c r="K34" s="239"/>
      <c r="L34" s="240">
        <v>112</v>
      </c>
      <c r="M34" s="241">
        <v>50</v>
      </c>
      <c r="N34" s="242"/>
      <c r="O34" s="243"/>
      <c r="P34" s="241"/>
      <c r="Q34" s="258"/>
      <c r="R34" s="240"/>
      <c r="S34" s="241"/>
      <c r="T34" s="242"/>
      <c r="U34" s="243"/>
      <c r="V34" s="241"/>
      <c r="W34" s="258"/>
      <c r="X34" s="243"/>
      <c r="Y34" s="241"/>
      <c r="Z34" s="242"/>
      <c r="AA34" s="243"/>
      <c r="AB34" s="241"/>
      <c r="AC34" s="289"/>
    </row>
    <row r="35" spans="1:29" ht="27" customHeight="1" x14ac:dyDescent="0.2">
      <c r="A35" s="3" t="s">
        <v>93</v>
      </c>
      <c r="B35" s="5" t="s">
        <v>125</v>
      </c>
      <c r="C35" s="147"/>
      <c r="D35" s="17"/>
      <c r="E35" s="260">
        <f>H35*1.5</f>
        <v>153</v>
      </c>
      <c r="F35" s="236">
        <f>E35-H35</f>
        <v>51</v>
      </c>
      <c r="G35" s="237"/>
      <c r="H35" s="244">
        <f>L35+O35+R35+U35</f>
        <v>102</v>
      </c>
      <c r="I35" s="244">
        <f>H35-J35</f>
        <v>50</v>
      </c>
      <c r="J35" s="238">
        <f t="shared" si="17"/>
        <v>52</v>
      </c>
      <c r="K35" s="239"/>
      <c r="L35" s="240"/>
      <c r="M35" s="241"/>
      <c r="N35" s="242"/>
      <c r="O35" s="243">
        <v>102</v>
      </c>
      <c r="P35" s="241">
        <v>52</v>
      </c>
      <c r="Q35" s="258"/>
      <c r="R35" s="240"/>
      <c r="S35" s="241"/>
      <c r="T35" s="242"/>
      <c r="U35" s="243"/>
      <c r="V35" s="241"/>
      <c r="W35" s="258"/>
      <c r="X35" s="243"/>
      <c r="Y35" s="241"/>
      <c r="Z35" s="242"/>
      <c r="AA35" s="243"/>
      <c r="AB35" s="241"/>
      <c r="AC35" s="289"/>
    </row>
    <row r="36" spans="1:29" x14ac:dyDescent="0.2">
      <c r="A36" s="3" t="s">
        <v>46</v>
      </c>
      <c r="B36" s="231" t="s">
        <v>47</v>
      </c>
      <c r="C36" s="294" t="s">
        <v>103</v>
      </c>
      <c r="D36" s="81"/>
      <c r="E36" s="114">
        <f>H36</f>
        <v>72</v>
      </c>
      <c r="F36" s="114"/>
      <c r="G36" s="30"/>
      <c r="H36" s="30">
        <f>L36+O36+R36+U36+X36+AA36</f>
        <v>72</v>
      </c>
      <c r="I36" s="30"/>
      <c r="J36" s="30"/>
      <c r="K36" s="115"/>
      <c r="L36" s="146"/>
      <c r="M36" s="30"/>
      <c r="N36" s="98"/>
      <c r="O36" s="81">
        <v>72</v>
      </c>
      <c r="P36" s="30"/>
      <c r="Q36" s="180"/>
      <c r="R36" s="146"/>
      <c r="S36" s="30"/>
      <c r="T36" s="98"/>
      <c r="U36" s="30"/>
      <c r="V36" s="30"/>
      <c r="W36" s="180"/>
      <c r="X36" s="81"/>
      <c r="Y36" s="30"/>
      <c r="Z36" s="98"/>
      <c r="AA36" s="30"/>
      <c r="AB36" s="30"/>
      <c r="AC36" s="31"/>
    </row>
    <row r="37" spans="1:29" ht="39" thickBot="1" x14ac:dyDescent="0.25">
      <c r="A37" s="3" t="s">
        <v>48</v>
      </c>
      <c r="B37" s="232" t="s">
        <v>49</v>
      </c>
      <c r="C37" s="294" t="s">
        <v>103</v>
      </c>
      <c r="D37" s="91"/>
      <c r="E37" s="114">
        <f>H37</f>
        <v>144</v>
      </c>
      <c r="F37" s="116"/>
      <c r="G37" s="44"/>
      <c r="H37" s="30">
        <f>L37+O37+R37+U37+X37+AA37</f>
        <v>144</v>
      </c>
      <c r="I37" s="44"/>
      <c r="J37" s="44"/>
      <c r="K37" s="117"/>
      <c r="L37" s="181"/>
      <c r="M37" s="44"/>
      <c r="N37" s="99"/>
      <c r="O37" s="91">
        <v>144</v>
      </c>
      <c r="P37" s="44"/>
      <c r="Q37" s="182"/>
      <c r="R37" s="181"/>
      <c r="S37" s="44"/>
      <c r="T37" s="99"/>
      <c r="U37" s="44"/>
      <c r="V37" s="44"/>
      <c r="W37" s="182"/>
      <c r="X37" s="91"/>
      <c r="Y37" s="44"/>
      <c r="Z37" s="99"/>
      <c r="AA37" s="44"/>
      <c r="AB37" s="44"/>
      <c r="AC37" s="45"/>
    </row>
    <row r="38" spans="1:29" ht="23.25" thickBot="1" x14ac:dyDescent="0.25">
      <c r="A38" s="43" t="s">
        <v>50</v>
      </c>
      <c r="B38" s="73" t="s">
        <v>126</v>
      </c>
      <c r="C38" s="293" t="s">
        <v>110</v>
      </c>
      <c r="D38" s="125"/>
      <c r="E38" s="119">
        <f>SUM(E39:E39)</f>
        <v>375</v>
      </c>
      <c r="F38" s="119">
        <f t="shared" si="3"/>
        <v>125</v>
      </c>
      <c r="G38" s="126"/>
      <c r="H38" s="40">
        <f>SUM(H39:H39)</f>
        <v>250</v>
      </c>
      <c r="I38" s="40">
        <f>SUM(I39:I39)</f>
        <v>116</v>
      </c>
      <c r="J38" s="40">
        <f>SUM(J39:J39)</f>
        <v>114</v>
      </c>
      <c r="K38" s="120">
        <f>SUM(K39:K39)</f>
        <v>20</v>
      </c>
      <c r="L38" s="183">
        <f t="shared" ref="L38:AC38" si="18">SUM(L39:L39)</f>
        <v>0</v>
      </c>
      <c r="M38" s="82">
        <f t="shared" si="18"/>
        <v>0</v>
      </c>
      <c r="N38" s="100">
        <f t="shared" si="18"/>
        <v>0</v>
      </c>
      <c r="O38" s="92">
        <f t="shared" si="18"/>
        <v>0</v>
      </c>
      <c r="P38" s="82">
        <f t="shared" si="18"/>
        <v>0</v>
      </c>
      <c r="Q38" s="184">
        <f t="shared" si="18"/>
        <v>0</v>
      </c>
      <c r="R38" s="183">
        <f t="shared" si="18"/>
        <v>60</v>
      </c>
      <c r="S38" s="82">
        <f t="shared" si="18"/>
        <v>30</v>
      </c>
      <c r="T38" s="100">
        <f t="shared" si="18"/>
        <v>0</v>
      </c>
      <c r="U38" s="92">
        <f t="shared" si="18"/>
        <v>190</v>
      </c>
      <c r="V38" s="82">
        <f t="shared" si="18"/>
        <v>84</v>
      </c>
      <c r="W38" s="184">
        <f t="shared" si="18"/>
        <v>20</v>
      </c>
      <c r="X38" s="92">
        <f t="shared" si="18"/>
        <v>0</v>
      </c>
      <c r="Y38" s="82">
        <f t="shared" si="18"/>
        <v>0</v>
      </c>
      <c r="Z38" s="100">
        <f t="shared" si="18"/>
        <v>0</v>
      </c>
      <c r="AA38" s="92">
        <f t="shared" si="18"/>
        <v>0</v>
      </c>
      <c r="AB38" s="82">
        <f t="shared" si="18"/>
        <v>0</v>
      </c>
      <c r="AC38" s="83">
        <f t="shared" si="18"/>
        <v>0</v>
      </c>
    </row>
    <row r="39" spans="1:29" ht="15" x14ac:dyDescent="0.2">
      <c r="A39" s="3" t="s">
        <v>51</v>
      </c>
      <c r="B39" s="5" t="s">
        <v>95</v>
      </c>
      <c r="C39" s="235" t="s">
        <v>108</v>
      </c>
      <c r="D39" s="19"/>
      <c r="E39" s="262">
        <f>H39*1.5</f>
        <v>375</v>
      </c>
      <c r="F39" s="262">
        <f t="shared" si="3"/>
        <v>125</v>
      </c>
      <c r="G39" s="263"/>
      <c r="H39" s="244">
        <f>L39+O39+R39+U39</f>
        <v>250</v>
      </c>
      <c r="I39" s="244">
        <f>H39-J39-K39</f>
        <v>116</v>
      </c>
      <c r="J39" s="238">
        <f t="shared" ref="J39" si="19">M39+P39+S39+V39+Y39+AB39</f>
        <v>114</v>
      </c>
      <c r="K39" s="265">
        <v>20</v>
      </c>
      <c r="L39" s="266"/>
      <c r="M39" s="267"/>
      <c r="N39" s="288"/>
      <c r="O39" s="270"/>
      <c r="P39" s="267"/>
      <c r="Q39" s="271"/>
      <c r="R39" s="266">
        <v>60</v>
      </c>
      <c r="S39" s="267">
        <v>30</v>
      </c>
      <c r="T39" s="288"/>
      <c r="U39" s="270">
        <v>190</v>
      </c>
      <c r="V39" s="267">
        <v>84</v>
      </c>
      <c r="W39" s="271">
        <v>20</v>
      </c>
      <c r="X39" s="270"/>
      <c r="Y39" s="267"/>
      <c r="Z39" s="288"/>
      <c r="AA39" s="270"/>
      <c r="AB39" s="267"/>
      <c r="AC39" s="272"/>
    </row>
    <row r="40" spans="1:29" ht="20.25" customHeight="1" x14ac:dyDescent="0.2">
      <c r="A40" s="3" t="s">
        <v>52</v>
      </c>
      <c r="B40" s="25" t="s">
        <v>47</v>
      </c>
      <c r="C40" s="294" t="s">
        <v>107</v>
      </c>
      <c r="D40" s="81"/>
      <c r="E40" s="114">
        <f>H40</f>
        <v>36</v>
      </c>
      <c r="F40" s="114"/>
      <c r="G40" s="30"/>
      <c r="H40" s="30">
        <f>L40+O40+R40+U40+X40+AA40</f>
        <v>36</v>
      </c>
      <c r="I40" s="30"/>
      <c r="J40" s="30"/>
      <c r="K40" s="115"/>
      <c r="L40" s="146"/>
      <c r="M40" s="30"/>
      <c r="N40" s="98"/>
      <c r="O40" s="81"/>
      <c r="P40" s="30"/>
      <c r="Q40" s="180"/>
      <c r="R40" s="146"/>
      <c r="S40" s="30"/>
      <c r="T40" s="98"/>
      <c r="U40" s="81">
        <v>36</v>
      </c>
      <c r="V40" s="30"/>
      <c r="W40" s="180"/>
      <c r="X40" s="81"/>
      <c r="Y40" s="30"/>
      <c r="Z40" s="98"/>
      <c r="AA40" s="81"/>
      <c r="AB40" s="30"/>
      <c r="AC40" s="31"/>
    </row>
    <row r="41" spans="1:29" ht="24.75" customHeight="1" thickBot="1" x14ac:dyDescent="0.25">
      <c r="A41" s="3" t="s">
        <v>63</v>
      </c>
      <c r="B41" s="26" t="s">
        <v>49</v>
      </c>
      <c r="C41" s="294" t="s">
        <v>107</v>
      </c>
      <c r="D41" s="93"/>
      <c r="E41" s="114">
        <f>H41</f>
        <v>144</v>
      </c>
      <c r="F41" s="114"/>
      <c r="G41" s="54"/>
      <c r="H41" s="30">
        <f>L41+O41+R41+U41+X41+AA41</f>
        <v>144</v>
      </c>
      <c r="I41" s="30"/>
      <c r="J41" s="30"/>
      <c r="K41" s="118"/>
      <c r="L41" s="185"/>
      <c r="M41" s="54"/>
      <c r="N41" s="101"/>
      <c r="O41" s="93"/>
      <c r="P41" s="54"/>
      <c r="Q41" s="186"/>
      <c r="R41" s="189"/>
      <c r="S41" s="107"/>
      <c r="T41" s="101"/>
      <c r="U41" s="93">
        <v>144</v>
      </c>
      <c r="V41" s="54"/>
      <c r="W41" s="186"/>
      <c r="X41" s="169"/>
      <c r="Y41" s="107"/>
      <c r="Z41" s="101"/>
      <c r="AA41" s="93"/>
      <c r="AB41" s="54"/>
      <c r="AC41" s="55"/>
    </row>
    <row r="42" spans="1:29" ht="13.5" thickBot="1" x14ac:dyDescent="0.25">
      <c r="A42" s="43" t="s">
        <v>53</v>
      </c>
      <c r="B42" s="73" t="s">
        <v>96</v>
      </c>
      <c r="C42" s="293" t="s">
        <v>112</v>
      </c>
      <c r="D42" s="125"/>
      <c r="E42" s="119">
        <f>SUM(E43:E43)</f>
        <v>256.5</v>
      </c>
      <c r="F42" s="119">
        <f t="shared" si="3"/>
        <v>85.5</v>
      </c>
      <c r="G42" s="126"/>
      <c r="H42" s="40">
        <f>SUM(H43:H43)</f>
        <v>171</v>
      </c>
      <c r="I42" s="40">
        <f>SUM(I43:I43)</f>
        <v>85</v>
      </c>
      <c r="J42" s="40">
        <f>SUM(J43:J43)</f>
        <v>86</v>
      </c>
      <c r="K42" s="120">
        <f>SUM(K43:K43)</f>
        <v>0</v>
      </c>
      <c r="L42" s="183">
        <f t="shared" ref="L42:AC42" si="20">SUM(L43:L43)</f>
        <v>0</v>
      </c>
      <c r="M42" s="82">
        <f t="shared" si="20"/>
        <v>0</v>
      </c>
      <c r="N42" s="100">
        <f t="shared" si="20"/>
        <v>0</v>
      </c>
      <c r="O42" s="92">
        <f t="shared" si="20"/>
        <v>0</v>
      </c>
      <c r="P42" s="82">
        <f t="shared" si="20"/>
        <v>0</v>
      </c>
      <c r="Q42" s="184">
        <f t="shared" si="20"/>
        <v>0</v>
      </c>
      <c r="R42" s="183">
        <f t="shared" si="20"/>
        <v>0</v>
      </c>
      <c r="S42" s="82">
        <f t="shared" si="20"/>
        <v>0</v>
      </c>
      <c r="T42" s="100">
        <f t="shared" si="20"/>
        <v>0</v>
      </c>
      <c r="U42" s="92">
        <f t="shared" si="20"/>
        <v>171</v>
      </c>
      <c r="V42" s="82">
        <f t="shared" si="20"/>
        <v>40</v>
      </c>
      <c r="W42" s="184">
        <f t="shared" si="20"/>
        <v>0</v>
      </c>
      <c r="X42" s="92">
        <f t="shared" si="20"/>
        <v>96</v>
      </c>
      <c r="Y42" s="82">
        <f t="shared" si="20"/>
        <v>46</v>
      </c>
      <c r="Z42" s="100">
        <f t="shared" si="20"/>
        <v>0</v>
      </c>
      <c r="AA42" s="92">
        <f t="shared" si="20"/>
        <v>0</v>
      </c>
      <c r="AB42" s="82">
        <f t="shared" si="20"/>
        <v>0</v>
      </c>
      <c r="AC42" s="83">
        <f t="shared" si="20"/>
        <v>0</v>
      </c>
    </row>
    <row r="43" spans="1:29" ht="15" x14ac:dyDescent="0.2">
      <c r="A43" s="3" t="s">
        <v>54</v>
      </c>
      <c r="B43" s="5" t="s">
        <v>97</v>
      </c>
      <c r="C43" s="235" t="s">
        <v>133</v>
      </c>
      <c r="D43" s="19"/>
      <c r="E43" s="262">
        <f>H43*1.5</f>
        <v>256.5</v>
      </c>
      <c r="F43" s="262">
        <f t="shared" si="3"/>
        <v>85.5</v>
      </c>
      <c r="G43" s="263"/>
      <c r="H43" s="244">
        <f>L43+O43+R43+U43</f>
        <v>171</v>
      </c>
      <c r="I43" s="244">
        <f>H43-J43-K43</f>
        <v>85</v>
      </c>
      <c r="J43" s="238">
        <f t="shared" ref="J43" si="21">M43+P43+S43+V43+Y43+AB43</f>
        <v>86</v>
      </c>
      <c r="K43" s="265"/>
      <c r="L43" s="266"/>
      <c r="M43" s="267"/>
      <c r="N43" s="288"/>
      <c r="O43" s="270"/>
      <c r="P43" s="267"/>
      <c r="Q43" s="271"/>
      <c r="R43" s="266"/>
      <c r="S43" s="267"/>
      <c r="T43" s="288"/>
      <c r="U43" s="270">
        <v>171</v>
      </c>
      <c r="V43" s="267">
        <v>40</v>
      </c>
      <c r="W43" s="271"/>
      <c r="X43" s="270">
        <v>96</v>
      </c>
      <c r="Y43" s="267">
        <v>46</v>
      </c>
      <c r="Z43" s="288"/>
      <c r="AA43" s="270"/>
      <c r="AB43" s="267"/>
      <c r="AC43" s="272"/>
    </row>
    <row r="44" spans="1:29" x14ac:dyDescent="0.2">
      <c r="A44" s="3" t="s">
        <v>55</v>
      </c>
      <c r="B44" s="25" t="s">
        <v>47</v>
      </c>
      <c r="C44" s="294" t="s">
        <v>113</v>
      </c>
      <c r="D44" s="81"/>
      <c r="E44" s="114">
        <f>H44</f>
        <v>36</v>
      </c>
      <c r="F44" s="114"/>
      <c r="G44" s="30"/>
      <c r="H44" s="30">
        <f>L44+O44+R44+U44+X44+AA44</f>
        <v>36</v>
      </c>
      <c r="I44" s="30"/>
      <c r="J44" s="30"/>
      <c r="K44" s="115"/>
      <c r="L44" s="146"/>
      <c r="M44" s="30"/>
      <c r="N44" s="98"/>
      <c r="O44" s="81"/>
      <c r="P44" s="30"/>
      <c r="Q44" s="180"/>
      <c r="R44" s="146"/>
      <c r="S44" s="30"/>
      <c r="T44" s="98"/>
      <c r="U44" s="81"/>
      <c r="V44" s="30"/>
      <c r="W44" s="180"/>
      <c r="X44" s="81">
        <v>36</v>
      </c>
      <c r="Y44" s="30"/>
      <c r="Z44" s="98"/>
      <c r="AA44" s="81"/>
      <c r="AB44" s="30"/>
      <c r="AC44" s="31"/>
    </row>
    <row r="45" spans="1:29" ht="23.25" thickBot="1" x14ac:dyDescent="0.25">
      <c r="A45" s="3" t="s">
        <v>56</v>
      </c>
      <c r="B45" s="26" t="s">
        <v>49</v>
      </c>
      <c r="C45" s="294" t="s">
        <v>113</v>
      </c>
      <c r="D45" s="91"/>
      <c r="E45" s="114">
        <f>H45</f>
        <v>108</v>
      </c>
      <c r="F45" s="116"/>
      <c r="G45" s="44"/>
      <c r="H45" s="30">
        <f>L45+O45+R45+U45+X45+AA45</f>
        <v>108</v>
      </c>
      <c r="I45" s="44"/>
      <c r="J45" s="44"/>
      <c r="K45" s="117"/>
      <c r="L45" s="185"/>
      <c r="M45" s="54"/>
      <c r="N45" s="101"/>
      <c r="O45" s="93"/>
      <c r="P45" s="54"/>
      <c r="Q45" s="186"/>
      <c r="R45" s="146"/>
      <c r="S45" s="54"/>
      <c r="T45" s="101"/>
      <c r="U45" s="93"/>
      <c r="V45" s="54"/>
      <c r="W45" s="186"/>
      <c r="X45" s="81">
        <v>108</v>
      </c>
      <c r="Y45" s="54"/>
      <c r="Z45" s="101"/>
      <c r="AA45" s="93"/>
      <c r="AB45" s="54"/>
      <c r="AC45" s="55"/>
    </row>
    <row r="46" spans="1:29" ht="46.5" customHeight="1" thickBot="1" x14ac:dyDescent="0.25">
      <c r="A46" s="43" t="s">
        <v>57</v>
      </c>
      <c r="B46" s="73" t="s">
        <v>127</v>
      </c>
      <c r="C46" s="293" t="s">
        <v>111</v>
      </c>
      <c r="D46" s="125"/>
      <c r="E46" s="119">
        <f>H46*1.5</f>
        <v>696</v>
      </c>
      <c r="F46" s="119">
        <f t="shared" si="3"/>
        <v>232</v>
      </c>
      <c r="G46" s="126"/>
      <c r="H46" s="40">
        <f>SUM(H47:H47)</f>
        <v>464</v>
      </c>
      <c r="I46" s="40">
        <f>SUM(I47:I47)</f>
        <v>218</v>
      </c>
      <c r="J46" s="40">
        <f>SUM(J47:J47)</f>
        <v>216</v>
      </c>
      <c r="K46" s="120">
        <f>SUM(K47:K47)</f>
        <v>30</v>
      </c>
      <c r="L46" s="183">
        <f t="shared" ref="L46:AC46" si="22">SUM(L47:L47)</f>
        <v>0</v>
      </c>
      <c r="M46" s="82">
        <f t="shared" si="22"/>
        <v>0</v>
      </c>
      <c r="N46" s="100">
        <f t="shared" si="22"/>
        <v>0</v>
      </c>
      <c r="O46" s="92">
        <f t="shared" si="22"/>
        <v>0</v>
      </c>
      <c r="P46" s="82">
        <f t="shared" si="22"/>
        <v>0</v>
      </c>
      <c r="Q46" s="184">
        <f t="shared" si="22"/>
        <v>0</v>
      </c>
      <c r="R46" s="183">
        <f t="shared" si="22"/>
        <v>0</v>
      </c>
      <c r="S46" s="82">
        <f t="shared" si="22"/>
        <v>0</v>
      </c>
      <c r="T46" s="100">
        <f t="shared" si="22"/>
        <v>0</v>
      </c>
      <c r="U46" s="92">
        <f t="shared" si="22"/>
        <v>0</v>
      </c>
      <c r="V46" s="82">
        <f t="shared" si="22"/>
        <v>0</v>
      </c>
      <c r="W46" s="184">
        <f t="shared" si="22"/>
        <v>0</v>
      </c>
      <c r="X46" s="92">
        <f t="shared" si="22"/>
        <v>240</v>
      </c>
      <c r="Y46" s="82">
        <f t="shared" si="22"/>
        <v>120</v>
      </c>
      <c r="Z46" s="100">
        <f t="shared" si="22"/>
        <v>0</v>
      </c>
      <c r="AA46" s="92">
        <f t="shared" si="22"/>
        <v>224</v>
      </c>
      <c r="AB46" s="82">
        <f t="shared" si="22"/>
        <v>96</v>
      </c>
      <c r="AC46" s="83">
        <f t="shared" si="22"/>
        <v>30</v>
      </c>
    </row>
    <row r="47" spans="1:29" ht="15.75" customHeight="1" x14ac:dyDescent="0.2">
      <c r="A47" s="3" t="s">
        <v>58</v>
      </c>
      <c r="B47" s="229" t="s">
        <v>98</v>
      </c>
      <c r="C47" s="235" t="s">
        <v>109</v>
      </c>
      <c r="D47" s="19"/>
      <c r="E47" s="262">
        <f>H47*1.5</f>
        <v>696</v>
      </c>
      <c r="F47" s="262">
        <f t="shared" si="3"/>
        <v>232</v>
      </c>
      <c r="G47" s="263"/>
      <c r="H47" s="244">
        <f>L47+O47+R47+U47+X47+AA47</f>
        <v>464</v>
      </c>
      <c r="I47" s="244">
        <f>H47-J47-K47</f>
        <v>218</v>
      </c>
      <c r="J47" s="238">
        <f t="shared" ref="J47" si="23">M47+P47+S47+V47+Y47+AB47</f>
        <v>216</v>
      </c>
      <c r="K47" s="265">
        <f>N47+Q47+T47+W47+Z47+AC47</f>
        <v>30</v>
      </c>
      <c r="L47" s="266"/>
      <c r="M47" s="267"/>
      <c r="N47" s="288"/>
      <c r="O47" s="270"/>
      <c r="P47" s="267"/>
      <c r="Q47" s="271"/>
      <c r="R47" s="266"/>
      <c r="S47" s="267"/>
      <c r="T47" s="288"/>
      <c r="U47" s="270"/>
      <c r="V47" s="267"/>
      <c r="W47" s="271"/>
      <c r="X47" s="270">
        <v>240</v>
      </c>
      <c r="Y47" s="267">
        <v>120</v>
      </c>
      <c r="Z47" s="288"/>
      <c r="AA47" s="270">
        <v>224</v>
      </c>
      <c r="AB47" s="267">
        <v>96</v>
      </c>
      <c r="AC47" s="272">
        <v>30</v>
      </c>
    </row>
    <row r="48" spans="1:29" ht="14.25" customHeight="1" x14ac:dyDescent="0.2">
      <c r="A48" s="3" t="s">
        <v>59</v>
      </c>
      <c r="B48" s="129" t="s">
        <v>47</v>
      </c>
      <c r="C48" s="294" t="s">
        <v>106</v>
      </c>
      <c r="D48" s="93"/>
      <c r="E48" s="114">
        <f>H48</f>
        <v>36</v>
      </c>
      <c r="F48" s="114"/>
      <c r="G48" s="30"/>
      <c r="H48" s="30">
        <f>L48+O48+R48+U48+X48+AA48</f>
        <v>36</v>
      </c>
      <c r="I48" s="30"/>
      <c r="J48" s="30"/>
      <c r="K48" s="118"/>
      <c r="L48" s="185"/>
      <c r="M48" s="54"/>
      <c r="N48" s="101"/>
      <c r="O48" s="93"/>
      <c r="P48" s="54"/>
      <c r="Q48" s="186"/>
      <c r="R48" s="185"/>
      <c r="S48" s="54"/>
      <c r="T48" s="101"/>
      <c r="U48" s="93"/>
      <c r="V48" s="54"/>
      <c r="W48" s="186"/>
      <c r="X48" s="93"/>
      <c r="Y48" s="54"/>
      <c r="Z48" s="101"/>
      <c r="AA48" s="93">
        <v>36</v>
      </c>
      <c r="AB48" s="54"/>
      <c r="AC48" s="55"/>
    </row>
    <row r="49" spans="1:29" ht="26.25" customHeight="1" thickBot="1" x14ac:dyDescent="0.25">
      <c r="A49" s="3" t="s">
        <v>61</v>
      </c>
      <c r="B49" s="130" t="s">
        <v>49</v>
      </c>
      <c r="C49" s="294" t="s">
        <v>106</v>
      </c>
      <c r="D49" s="91"/>
      <c r="E49" s="114">
        <f>H49</f>
        <v>144</v>
      </c>
      <c r="F49" s="116"/>
      <c r="G49" s="44"/>
      <c r="H49" s="30">
        <f>L49+O49+R49+U49+X49+AA49</f>
        <v>144</v>
      </c>
      <c r="I49" s="44"/>
      <c r="J49" s="44"/>
      <c r="K49" s="117"/>
      <c r="L49" s="181"/>
      <c r="M49" s="44"/>
      <c r="N49" s="99"/>
      <c r="O49" s="91"/>
      <c r="P49" s="44"/>
      <c r="Q49" s="182"/>
      <c r="R49" s="181"/>
      <c r="S49" s="44"/>
      <c r="T49" s="99"/>
      <c r="U49" s="91"/>
      <c r="V49" s="44"/>
      <c r="W49" s="182"/>
      <c r="X49" s="91"/>
      <c r="Y49" s="44"/>
      <c r="Z49" s="99"/>
      <c r="AA49" s="91">
        <v>144</v>
      </c>
      <c r="AB49" s="44"/>
      <c r="AC49" s="45"/>
    </row>
    <row r="50" spans="1:29" ht="48" customHeight="1" thickBot="1" x14ac:dyDescent="0.25">
      <c r="A50" s="43" t="s">
        <v>99</v>
      </c>
      <c r="B50" s="73" t="s">
        <v>128</v>
      </c>
      <c r="C50" s="293" t="s">
        <v>134</v>
      </c>
      <c r="D50" s="125"/>
      <c r="E50" s="119">
        <f>H50*1.5</f>
        <v>180</v>
      </c>
      <c r="F50" s="119">
        <f>E50-H50</f>
        <v>60</v>
      </c>
      <c r="G50" s="126"/>
      <c r="H50" s="40">
        <f>SUM(H51:H51)</f>
        <v>120</v>
      </c>
      <c r="I50" s="40">
        <f>SUM(I51:I51)</f>
        <v>60</v>
      </c>
      <c r="J50" s="40">
        <f>SUM(J51:J51)</f>
        <v>60</v>
      </c>
      <c r="K50" s="120">
        <f>SUM(K51:K51)</f>
        <v>0</v>
      </c>
      <c r="L50" s="183">
        <f t="shared" ref="L50:AC50" si="24">SUM(L51:L51)</f>
        <v>0</v>
      </c>
      <c r="M50" s="82">
        <f t="shared" si="24"/>
        <v>0</v>
      </c>
      <c r="N50" s="100">
        <f t="shared" si="24"/>
        <v>0</v>
      </c>
      <c r="O50" s="127">
        <f t="shared" si="24"/>
        <v>0</v>
      </c>
      <c r="P50" s="82">
        <f t="shared" si="24"/>
        <v>0</v>
      </c>
      <c r="Q50" s="184">
        <f t="shared" si="24"/>
        <v>0</v>
      </c>
      <c r="R50" s="183">
        <f t="shared" si="24"/>
        <v>120</v>
      </c>
      <c r="S50" s="82">
        <f t="shared" si="24"/>
        <v>60</v>
      </c>
      <c r="T50" s="100">
        <f t="shared" si="24"/>
        <v>0</v>
      </c>
      <c r="U50" s="127">
        <f t="shared" si="24"/>
        <v>0</v>
      </c>
      <c r="V50" s="82">
        <f t="shared" si="24"/>
        <v>0</v>
      </c>
      <c r="W50" s="190">
        <f t="shared" si="24"/>
        <v>0</v>
      </c>
      <c r="X50" s="92">
        <f t="shared" si="24"/>
        <v>0</v>
      </c>
      <c r="Y50" s="82">
        <f t="shared" si="24"/>
        <v>0</v>
      </c>
      <c r="Z50" s="100">
        <f t="shared" si="24"/>
        <v>0</v>
      </c>
      <c r="AA50" s="127">
        <f t="shared" si="24"/>
        <v>0</v>
      </c>
      <c r="AB50" s="82">
        <f t="shared" si="24"/>
        <v>0</v>
      </c>
      <c r="AC50" s="215">
        <f t="shared" si="24"/>
        <v>0</v>
      </c>
    </row>
    <row r="51" spans="1:29" ht="20.25" customHeight="1" x14ac:dyDescent="0.2">
      <c r="A51" s="3" t="s">
        <v>100</v>
      </c>
      <c r="B51" s="229" t="s">
        <v>101</v>
      </c>
      <c r="C51" s="153"/>
      <c r="D51" s="19"/>
      <c r="E51" s="262">
        <f>H51*1.5</f>
        <v>180</v>
      </c>
      <c r="F51" s="262">
        <f>E51-H51</f>
        <v>60</v>
      </c>
      <c r="G51" s="263"/>
      <c r="H51" s="244">
        <f>L51+O51+R51+U51+X51+AA51</f>
        <v>120</v>
      </c>
      <c r="I51" s="244">
        <f>H51-J51-K51</f>
        <v>60</v>
      </c>
      <c r="J51" s="238">
        <f t="shared" ref="J51" si="25">M51+P51+S51+V51+Y51+AB51</f>
        <v>60</v>
      </c>
      <c r="K51" s="265"/>
      <c r="L51" s="266"/>
      <c r="M51" s="267"/>
      <c r="N51" s="288"/>
      <c r="O51" s="270"/>
      <c r="P51" s="267"/>
      <c r="Q51" s="271"/>
      <c r="R51" s="266">
        <v>120</v>
      </c>
      <c r="S51" s="267">
        <v>60</v>
      </c>
      <c r="T51" s="288"/>
      <c r="U51" s="270"/>
      <c r="V51" s="267"/>
      <c r="W51" s="271"/>
      <c r="X51" s="270"/>
      <c r="Y51" s="267"/>
      <c r="Z51" s="288"/>
      <c r="AA51" s="270"/>
      <c r="AB51" s="267"/>
      <c r="AC51" s="272"/>
    </row>
    <row r="52" spans="1:29" ht="14.25" customHeight="1" x14ac:dyDescent="0.2">
      <c r="A52" s="3" t="s">
        <v>59</v>
      </c>
      <c r="B52" s="129" t="s">
        <v>47</v>
      </c>
      <c r="C52" s="294" t="s">
        <v>105</v>
      </c>
      <c r="D52" s="152"/>
      <c r="E52" s="114">
        <f>H52</f>
        <v>72</v>
      </c>
      <c r="F52" s="114"/>
      <c r="G52" s="30"/>
      <c r="H52" s="30">
        <f>L52+O52+R52+U52+X52+AA52</f>
        <v>72</v>
      </c>
      <c r="I52" s="30"/>
      <c r="J52" s="30"/>
      <c r="K52" s="118"/>
      <c r="L52" s="146"/>
      <c r="M52" s="30"/>
      <c r="N52" s="98"/>
      <c r="O52" s="81"/>
      <c r="P52" s="30"/>
      <c r="Q52" s="180"/>
      <c r="R52" s="146">
        <v>72</v>
      </c>
      <c r="S52" s="30"/>
      <c r="T52" s="98"/>
      <c r="U52" s="81"/>
      <c r="V52" s="30"/>
      <c r="W52" s="180"/>
      <c r="X52" s="81"/>
      <c r="Y52" s="30"/>
      <c r="Z52" s="98"/>
      <c r="AA52" s="81"/>
      <c r="AB52" s="30"/>
      <c r="AC52" s="31"/>
    </row>
    <row r="53" spans="1:29" ht="26.25" customHeight="1" thickBot="1" x14ac:dyDescent="0.25">
      <c r="A53" s="3" t="s">
        <v>61</v>
      </c>
      <c r="B53" s="130" t="s">
        <v>49</v>
      </c>
      <c r="C53" s="295" t="s">
        <v>105</v>
      </c>
      <c r="D53" s="93"/>
      <c r="E53" s="131">
        <f>H53</f>
        <v>108</v>
      </c>
      <c r="F53" s="131"/>
      <c r="G53" s="132"/>
      <c r="H53" s="132">
        <f>L53+O53+R53+U53+X53+AA53</f>
        <v>108</v>
      </c>
      <c r="I53" s="44"/>
      <c r="J53" s="44"/>
      <c r="K53" s="117"/>
      <c r="L53" s="181"/>
      <c r="M53" s="44"/>
      <c r="N53" s="99"/>
      <c r="O53" s="91"/>
      <c r="P53" s="44"/>
      <c r="Q53" s="182"/>
      <c r="R53" s="181">
        <v>108</v>
      </c>
      <c r="S53" s="44"/>
      <c r="T53" s="99"/>
      <c r="U53" s="91"/>
      <c r="V53" s="44"/>
      <c r="W53" s="182"/>
      <c r="X53" s="91"/>
      <c r="Y53" s="44"/>
      <c r="Z53" s="99"/>
      <c r="AA53" s="91"/>
      <c r="AB53" s="44"/>
      <c r="AC53" s="45"/>
    </row>
    <row r="54" spans="1:29" ht="13.5" thickBot="1" x14ac:dyDescent="0.25">
      <c r="A54" s="66" t="s">
        <v>66</v>
      </c>
      <c r="B54" s="67" t="s">
        <v>67</v>
      </c>
      <c r="C54" s="296" t="s">
        <v>106</v>
      </c>
      <c r="D54" s="74"/>
      <c r="E54" s="74">
        <v>144</v>
      </c>
      <c r="F54" s="75"/>
      <c r="G54" s="191"/>
      <c r="H54" s="74"/>
      <c r="I54" s="74"/>
      <c r="J54" s="74"/>
      <c r="K54" s="74"/>
      <c r="L54" s="164"/>
      <c r="M54" s="74"/>
      <c r="N54" s="74"/>
      <c r="O54" s="74"/>
      <c r="P54" s="74"/>
      <c r="Q54" s="165"/>
      <c r="R54" s="164"/>
      <c r="S54" s="74"/>
      <c r="T54" s="74"/>
      <c r="U54" s="74"/>
      <c r="V54" s="74"/>
      <c r="W54" s="165"/>
      <c r="X54" s="74"/>
      <c r="Y54" s="74"/>
      <c r="Z54" s="74"/>
      <c r="AA54" s="74">
        <v>144</v>
      </c>
      <c r="AB54" s="74"/>
      <c r="AC54" s="76"/>
    </row>
    <row r="55" spans="1:29" ht="26.25" thickBot="1" x14ac:dyDescent="0.25">
      <c r="A55" s="68" t="s">
        <v>68</v>
      </c>
      <c r="B55" s="69" t="s">
        <v>69</v>
      </c>
      <c r="C55" s="150"/>
      <c r="D55" s="19"/>
      <c r="E55" s="77"/>
      <c r="F55" s="78"/>
      <c r="G55" s="20"/>
      <c r="H55" s="77"/>
      <c r="I55" s="77"/>
      <c r="J55" s="77"/>
      <c r="K55" s="77"/>
      <c r="L55" s="166"/>
      <c r="M55" s="77"/>
      <c r="N55" s="77"/>
      <c r="O55" s="77"/>
      <c r="P55" s="77"/>
      <c r="Q55" s="167"/>
      <c r="R55" s="166"/>
      <c r="S55" s="77"/>
      <c r="T55" s="77"/>
      <c r="U55" s="77"/>
      <c r="V55" s="77"/>
      <c r="W55" s="167"/>
      <c r="X55" s="77"/>
      <c r="Y55" s="77"/>
      <c r="Z55" s="77"/>
      <c r="AA55" s="77" t="s">
        <v>70</v>
      </c>
      <c r="AB55" s="77"/>
      <c r="AC55" s="79"/>
    </row>
    <row r="56" spans="1:29" ht="13.5" thickBot="1" x14ac:dyDescent="0.25">
      <c r="A56" s="203"/>
      <c r="B56" s="204"/>
      <c r="C56" s="150"/>
      <c r="D56" s="140"/>
      <c r="E56" s="141"/>
      <c r="F56" s="142"/>
      <c r="G56" s="143"/>
      <c r="H56" s="141"/>
      <c r="I56" s="141"/>
      <c r="J56" s="141"/>
      <c r="K56" s="144"/>
      <c r="L56" s="205">
        <f>(L11+L18+L21)/L7</f>
        <v>36</v>
      </c>
      <c r="M56" s="206"/>
      <c r="N56" s="206"/>
      <c r="O56" s="206">
        <f>(O11+O18+O21)/O7</f>
        <v>36</v>
      </c>
      <c r="P56" s="206"/>
      <c r="Q56" s="207"/>
      <c r="R56" s="205">
        <f>(R11+R18+R21)/R7</f>
        <v>36</v>
      </c>
      <c r="S56" s="206"/>
      <c r="T56" s="206"/>
      <c r="U56" s="206">
        <f>(U11+U18+U21)/U7</f>
        <v>36</v>
      </c>
      <c r="V56" s="206"/>
      <c r="W56" s="207"/>
      <c r="X56" s="205">
        <f>(X11+X18+X21)/X7</f>
        <v>36</v>
      </c>
      <c r="Y56" s="206"/>
      <c r="Z56" s="206"/>
      <c r="AA56" s="206">
        <f>(AA11+AA18+AA21)/AA7</f>
        <v>36</v>
      </c>
      <c r="AB56" s="206"/>
      <c r="AC56" s="207"/>
    </row>
    <row r="57" spans="1:29" ht="18.75" customHeight="1" thickBot="1" x14ac:dyDescent="0.3">
      <c r="A57" s="340" t="s">
        <v>60</v>
      </c>
      <c r="B57" s="341"/>
      <c r="C57" s="201"/>
      <c r="D57" s="133">
        <v>4536</v>
      </c>
      <c r="E57" s="134">
        <f>H57*1.5</f>
        <v>4392</v>
      </c>
      <c r="F57" s="134"/>
      <c r="G57" s="135">
        <v>3024</v>
      </c>
      <c r="H57" s="136">
        <f>H11+H18+H21</f>
        <v>2928</v>
      </c>
      <c r="I57" s="137"/>
      <c r="J57" s="137"/>
      <c r="K57" s="138"/>
      <c r="L57" s="194"/>
      <c r="M57" s="139"/>
      <c r="N57" s="139"/>
      <c r="O57" s="139"/>
      <c r="P57" s="139"/>
      <c r="Q57" s="193"/>
      <c r="R57" s="194"/>
      <c r="S57" s="139"/>
      <c r="T57" s="139"/>
      <c r="U57" s="139"/>
      <c r="V57" s="139"/>
      <c r="W57" s="193"/>
      <c r="X57" s="159"/>
      <c r="Y57" s="139"/>
      <c r="Z57" s="139"/>
      <c r="AA57" s="139"/>
      <c r="AB57" s="139"/>
      <c r="AC57" s="15"/>
    </row>
    <row r="58" spans="1:29" ht="64.5" customHeight="1" thickTop="1" thickBot="1" x14ac:dyDescent="0.25">
      <c r="A58" s="108"/>
      <c r="B58" s="48"/>
      <c r="C58" s="49"/>
      <c r="D58" s="50"/>
      <c r="E58" s="50"/>
      <c r="F58" s="51"/>
      <c r="G58" s="50"/>
      <c r="H58" s="50"/>
      <c r="I58" s="386"/>
      <c r="J58" s="387"/>
      <c r="K58" s="388"/>
      <c r="L58" s="200"/>
      <c r="M58" s="195"/>
      <c r="N58" s="196"/>
      <c r="O58" s="197"/>
      <c r="P58" s="198"/>
      <c r="Q58" s="199" t="s">
        <v>129</v>
      </c>
      <c r="R58" s="200"/>
      <c r="S58" s="195"/>
      <c r="T58" s="196"/>
      <c r="U58" s="197"/>
      <c r="V58" s="198"/>
      <c r="W58" s="199" t="s">
        <v>129</v>
      </c>
      <c r="X58" s="200"/>
      <c r="Y58" s="195"/>
      <c r="Z58" s="196"/>
      <c r="AA58" s="197"/>
      <c r="AB58" s="198"/>
      <c r="AC58" s="216" t="s">
        <v>129</v>
      </c>
    </row>
    <row r="59" spans="1:29" ht="12.75" customHeight="1" x14ac:dyDescent="0.2">
      <c r="A59" s="355" t="s">
        <v>135</v>
      </c>
      <c r="B59" s="356"/>
      <c r="C59" s="356"/>
      <c r="D59" s="356"/>
      <c r="E59" s="356"/>
      <c r="F59" s="356"/>
      <c r="G59" s="357"/>
      <c r="H59" s="352" t="s">
        <v>4</v>
      </c>
      <c r="I59" s="379" t="s">
        <v>73</v>
      </c>
      <c r="J59" s="380"/>
      <c r="K59" s="381"/>
      <c r="L59" s="80">
        <v>576</v>
      </c>
      <c r="M59" s="32"/>
      <c r="N59" s="221"/>
      <c r="O59" s="222">
        <v>612</v>
      </c>
      <c r="P59" s="32"/>
      <c r="Q59" s="192">
        <f t="shared" ref="Q59:Q65" si="26">SUM(L59:P59)</f>
        <v>1188</v>
      </c>
      <c r="R59" s="145">
        <v>432</v>
      </c>
      <c r="S59" s="32"/>
      <c r="T59" s="221"/>
      <c r="U59" s="222">
        <v>684</v>
      </c>
      <c r="V59" s="32"/>
      <c r="W59" s="192">
        <f t="shared" ref="W59:W65" si="27">SUM(R59:V59)</f>
        <v>1116</v>
      </c>
      <c r="X59" s="145">
        <v>432</v>
      </c>
      <c r="Y59" s="32"/>
      <c r="Z59" s="221"/>
      <c r="AA59" s="222">
        <v>288</v>
      </c>
      <c r="AB59" s="32"/>
      <c r="AC59" s="153">
        <f t="shared" ref="AC59:AC65" si="28">SUM(X59:AB59)</f>
        <v>720</v>
      </c>
    </row>
    <row r="60" spans="1:29" x14ac:dyDescent="0.2">
      <c r="A60" s="358" t="s">
        <v>136</v>
      </c>
      <c r="B60" s="359"/>
      <c r="C60" s="359"/>
      <c r="D60" s="359"/>
      <c r="E60" s="359"/>
      <c r="F60" s="359"/>
      <c r="G60" s="360"/>
      <c r="H60" s="353"/>
      <c r="I60" s="376" t="s">
        <v>74</v>
      </c>
      <c r="J60" s="377"/>
      <c r="K60" s="378"/>
      <c r="L60" s="81"/>
      <c r="M60" s="30"/>
      <c r="N60" s="223"/>
      <c r="O60" s="224">
        <v>72</v>
      </c>
      <c r="P60" s="30"/>
      <c r="Q60" s="202">
        <f t="shared" si="26"/>
        <v>72</v>
      </c>
      <c r="R60" s="146">
        <v>72</v>
      </c>
      <c r="S60" s="30"/>
      <c r="T60" s="223"/>
      <c r="U60" s="224">
        <v>36</v>
      </c>
      <c r="V60" s="30"/>
      <c r="W60" s="202">
        <f t="shared" si="27"/>
        <v>108</v>
      </c>
      <c r="X60" s="146">
        <v>36</v>
      </c>
      <c r="Y60" s="30"/>
      <c r="Z60" s="223"/>
      <c r="AA60" s="224">
        <v>36</v>
      </c>
      <c r="AB60" s="30"/>
      <c r="AC60" s="217">
        <f t="shared" si="28"/>
        <v>72</v>
      </c>
    </row>
    <row r="61" spans="1:29" ht="27.75" customHeight="1" x14ac:dyDescent="0.2">
      <c r="A61" s="358" t="s">
        <v>81</v>
      </c>
      <c r="B61" s="359"/>
      <c r="C61" s="359"/>
      <c r="D61" s="359"/>
      <c r="E61" s="359"/>
      <c r="F61" s="359"/>
      <c r="G61" s="360"/>
      <c r="H61" s="353"/>
      <c r="I61" s="370" t="s">
        <v>75</v>
      </c>
      <c r="J61" s="371"/>
      <c r="K61" s="372"/>
      <c r="L61" s="81"/>
      <c r="M61" s="30"/>
      <c r="N61" s="223"/>
      <c r="O61" s="224">
        <v>144</v>
      </c>
      <c r="P61" s="30"/>
      <c r="Q61" s="202">
        <f t="shared" si="26"/>
        <v>144</v>
      </c>
      <c r="R61" s="146">
        <v>108</v>
      </c>
      <c r="S61" s="30"/>
      <c r="T61" s="223"/>
      <c r="U61" s="224">
        <v>144</v>
      </c>
      <c r="V61" s="30"/>
      <c r="W61" s="202">
        <f t="shared" si="27"/>
        <v>252</v>
      </c>
      <c r="X61" s="146">
        <v>108</v>
      </c>
      <c r="Y61" s="30"/>
      <c r="Z61" s="223"/>
      <c r="AA61" s="224">
        <v>144</v>
      </c>
      <c r="AB61" s="30"/>
      <c r="AC61" s="217">
        <f t="shared" si="28"/>
        <v>252</v>
      </c>
    </row>
    <row r="62" spans="1:29" ht="57.75" customHeight="1" x14ac:dyDescent="0.2">
      <c r="A62" s="361" t="s">
        <v>124</v>
      </c>
      <c r="B62" s="362"/>
      <c r="C62" s="362"/>
      <c r="D62" s="362"/>
      <c r="E62" s="362"/>
      <c r="F62" s="362"/>
      <c r="G62" s="363"/>
      <c r="H62" s="353"/>
      <c r="I62" s="382" t="s">
        <v>78</v>
      </c>
      <c r="J62" s="383"/>
      <c r="K62" s="384"/>
      <c r="L62" s="81"/>
      <c r="M62" s="30"/>
      <c r="N62" s="223"/>
      <c r="O62" s="224"/>
      <c r="P62" s="30"/>
      <c r="Q62" s="202">
        <f t="shared" si="26"/>
        <v>0</v>
      </c>
      <c r="R62" s="146"/>
      <c r="S62" s="30"/>
      <c r="T62" s="223"/>
      <c r="U62" s="224"/>
      <c r="V62" s="30"/>
      <c r="W62" s="202">
        <f t="shared" si="27"/>
        <v>0</v>
      </c>
      <c r="X62" s="146"/>
      <c r="Y62" s="30"/>
      <c r="Z62" s="223"/>
      <c r="AA62" s="224">
        <v>144</v>
      </c>
      <c r="AB62" s="30"/>
      <c r="AC62" s="217">
        <f t="shared" si="28"/>
        <v>144</v>
      </c>
    </row>
    <row r="63" spans="1:29" ht="36.75" customHeight="1" x14ac:dyDescent="0.2">
      <c r="A63" s="109"/>
      <c r="B63" s="52"/>
      <c r="C63" s="22"/>
      <c r="D63" s="29"/>
      <c r="E63" s="29"/>
      <c r="F63" s="53"/>
      <c r="G63" s="70"/>
      <c r="H63" s="353"/>
      <c r="I63" s="370" t="s">
        <v>76</v>
      </c>
      <c r="J63" s="371"/>
      <c r="K63" s="372"/>
      <c r="L63" s="210">
        <v>2</v>
      </c>
      <c r="M63" s="209"/>
      <c r="N63" s="225"/>
      <c r="O63" s="226">
        <v>3</v>
      </c>
      <c r="P63" s="209"/>
      <c r="Q63" s="211">
        <f t="shared" si="26"/>
        <v>5</v>
      </c>
      <c r="R63" s="208">
        <v>1</v>
      </c>
      <c r="S63" s="209"/>
      <c r="T63" s="225"/>
      <c r="U63" s="226">
        <v>3</v>
      </c>
      <c r="V63" s="209"/>
      <c r="W63" s="211">
        <f t="shared" si="27"/>
        <v>4</v>
      </c>
      <c r="X63" s="208">
        <v>2</v>
      </c>
      <c r="Y63" s="209"/>
      <c r="Z63" s="225"/>
      <c r="AA63" s="226">
        <v>3</v>
      </c>
      <c r="AB63" s="209"/>
      <c r="AC63" s="218">
        <f t="shared" si="28"/>
        <v>5</v>
      </c>
    </row>
    <row r="64" spans="1:29" x14ac:dyDescent="0.2">
      <c r="A64" s="364" t="s">
        <v>71</v>
      </c>
      <c r="B64" s="365"/>
      <c r="C64" s="365"/>
      <c r="D64" s="365"/>
      <c r="E64" s="365"/>
      <c r="F64" s="365"/>
      <c r="G64" s="366"/>
      <c r="H64" s="353"/>
      <c r="I64" s="376" t="s">
        <v>79</v>
      </c>
      <c r="J64" s="377"/>
      <c r="K64" s="378"/>
      <c r="L64" s="210">
        <v>2</v>
      </c>
      <c r="M64" s="209"/>
      <c r="N64" s="225"/>
      <c r="O64" s="226">
        <v>8</v>
      </c>
      <c r="P64" s="209"/>
      <c r="Q64" s="211">
        <f t="shared" si="26"/>
        <v>10</v>
      </c>
      <c r="R64" s="208">
        <v>2</v>
      </c>
      <c r="S64" s="209"/>
      <c r="T64" s="225"/>
      <c r="U64" s="226">
        <v>4</v>
      </c>
      <c r="V64" s="209"/>
      <c r="W64" s="211">
        <f t="shared" si="27"/>
        <v>6</v>
      </c>
      <c r="X64" s="208">
        <v>2</v>
      </c>
      <c r="Y64" s="209"/>
      <c r="Z64" s="225"/>
      <c r="AA64" s="226">
        <v>4</v>
      </c>
      <c r="AB64" s="209"/>
      <c r="AC64" s="218">
        <f t="shared" si="28"/>
        <v>6</v>
      </c>
    </row>
    <row r="65" spans="1:29" ht="13.5" thickBot="1" x14ac:dyDescent="0.25">
      <c r="A65" s="367" t="s">
        <v>72</v>
      </c>
      <c r="B65" s="368"/>
      <c r="C65" s="368"/>
      <c r="D65" s="368"/>
      <c r="E65" s="368"/>
      <c r="F65" s="368"/>
      <c r="G65" s="369"/>
      <c r="H65" s="354"/>
      <c r="I65" s="373" t="s">
        <v>77</v>
      </c>
      <c r="J65" s="374"/>
      <c r="K65" s="375"/>
      <c r="L65" s="214">
        <v>0</v>
      </c>
      <c r="M65" s="213"/>
      <c r="N65" s="227"/>
      <c r="O65" s="228">
        <v>0</v>
      </c>
      <c r="P65" s="213"/>
      <c r="Q65" s="219">
        <f t="shared" si="26"/>
        <v>0</v>
      </c>
      <c r="R65" s="212">
        <v>0</v>
      </c>
      <c r="S65" s="213"/>
      <c r="T65" s="227"/>
      <c r="U65" s="228">
        <v>0</v>
      </c>
      <c r="V65" s="213"/>
      <c r="W65" s="219">
        <f t="shared" si="27"/>
        <v>0</v>
      </c>
      <c r="X65" s="212">
        <v>0</v>
      </c>
      <c r="Y65" s="213"/>
      <c r="Z65" s="227"/>
      <c r="AA65" s="228">
        <v>0</v>
      </c>
      <c r="AB65" s="213"/>
      <c r="AC65" s="220">
        <f t="shared" si="28"/>
        <v>0</v>
      </c>
    </row>
    <row r="66" spans="1:29" x14ac:dyDescent="0.2">
      <c r="A66" s="52"/>
      <c r="B66" s="52"/>
      <c r="C66" s="22"/>
      <c r="D66" s="29"/>
      <c r="E66" s="29"/>
      <c r="F66" s="53"/>
      <c r="G66" s="29"/>
      <c r="H66" s="29"/>
      <c r="I66" s="29"/>
      <c r="J66" s="29"/>
      <c r="K66" s="2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9" ht="18" customHeight="1" x14ac:dyDescent="0.2">
      <c r="A67" s="52"/>
      <c r="B67" s="52"/>
      <c r="C67" s="22"/>
      <c r="D67" s="29"/>
      <c r="E67" s="29"/>
      <c r="F67" s="53"/>
      <c r="G67" s="29"/>
      <c r="H67" s="29"/>
      <c r="I67" s="29"/>
      <c r="J67" s="29"/>
      <c r="K67" s="29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9" x14ac:dyDescent="0.2">
      <c r="A68" s="52"/>
      <c r="B68" s="52"/>
      <c r="C68" s="22"/>
      <c r="D68" s="29"/>
      <c r="E68" s="29"/>
      <c r="F68" s="53"/>
      <c r="G68" s="29"/>
      <c r="H68" s="29"/>
      <c r="I68" s="29"/>
      <c r="J68" s="29"/>
      <c r="K68" s="29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9" x14ac:dyDescent="0.2">
      <c r="A69" s="52"/>
      <c r="B69" s="52"/>
      <c r="C69" s="22"/>
      <c r="D69" s="29"/>
      <c r="E69" s="29"/>
      <c r="F69" s="53"/>
      <c r="G69" s="29"/>
      <c r="H69" s="29"/>
      <c r="I69" s="29"/>
      <c r="J69" s="29"/>
      <c r="K69" s="2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9" x14ac:dyDescent="0.2">
      <c r="A70" s="52"/>
      <c r="B70" s="52"/>
      <c r="C70" s="22"/>
      <c r="D70" s="29"/>
      <c r="E70" s="29"/>
      <c r="F70" s="29"/>
      <c r="G70" s="29"/>
      <c r="H70" s="29"/>
      <c r="I70" s="29"/>
      <c r="J70" s="29"/>
      <c r="K70" s="2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9" x14ac:dyDescent="0.2">
      <c r="A71" s="52"/>
      <c r="B71" s="52"/>
      <c r="C71" s="22"/>
      <c r="D71" s="29"/>
      <c r="E71" s="29"/>
      <c r="F71" s="29"/>
      <c r="G71" s="29"/>
      <c r="H71" s="29"/>
      <c r="I71" s="29"/>
      <c r="J71" s="29"/>
      <c r="K71" s="2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9" x14ac:dyDescent="0.2">
      <c r="A72" s="52"/>
      <c r="B72" s="52"/>
      <c r="C72" s="22"/>
      <c r="D72" s="29"/>
      <c r="E72" s="29"/>
      <c r="F72" s="29"/>
      <c r="G72" s="29"/>
      <c r="H72" s="29"/>
      <c r="I72" s="29"/>
      <c r="J72" s="29"/>
      <c r="K72" s="29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9" x14ac:dyDescent="0.2">
      <c r="D73" s="28"/>
      <c r="E73" s="28"/>
      <c r="F73" s="28"/>
      <c r="G73" s="28"/>
      <c r="H73" s="28"/>
      <c r="I73" s="28"/>
      <c r="J73" s="28"/>
      <c r="K73" s="28"/>
    </row>
    <row r="74" spans="1:29" x14ac:dyDescent="0.2">
      <c r="D74" s="28"/>
      <c r="E74" s="28"/>
      <c r="F74" s="28"/>
      <c r="G74" s="28"/>
      <c r="H74" s="28"/>
      <c r="I74" s="28"/>
      <c r="J74" s="28"/>
      <c r="K74" s="28"/>
    </row>
    <row r="75" spans="1:29" x14ac:dyDescent="0.2">
      <c r="D75" s="28"/>
      <c r="E75" s="28"/>
      <c r="F75" s="28"/>
      <c r="G75" s="28"/>
      <c r="H75" s="28"/>
      <c r="I75" s="28"/>
      <c r="J75" s="28"/>
      <c r="K75" s="28"/>
    </row>
    <row r="76" spans="1:29" x14ac:dyDescent="0.2">
      <c r="D76" s="28"/>
      <c r="E76" s="28"/>
      <c r="F76" s="28"/>
      <c r="G76" s="28"/>
      <c r="H76" s="28"/>
      <c r="I76" s="28"/>
      <c r="J76" s="28"/>
      <c r="K76" s="28"/>
    </row>
    <row r="77" spans="1:29" x14ac:dyDescent="0.2">
      <c r="D77" s="28"/>
      <c r="E77" s="28"/>
      <c r="F77" s="28"/>
      <c r="G77" s="28"/>
      <c r="H77" s="28"/>
      <c r="I77" s="28"/>
      <c r="J77" s="28"/>
      <c r="K77" s="28"/>
    </row>
    <row r="78" spans="1:29" x14ac:dyDescent="0.2">
      <c r="D78" s="28"/>
      <c r="E78" s="28"/>
      <c r="F78" s="28"/>
      <c r="G78" s="28"/>
      <c r="H78" s="28"/>
      <c r="I78" s="28"/>
      <c r="J78" s="28"/>
      <c r="K78" s="28"/>
    </row>
    <row r="79" spans="1:29" x14ac:dyDescent="0.2">
      <c r="D79" s="28"/>
      <c r="E79" s="28"/>
      <c r="F79" s="28"/>
      <c r="G79" s="28"/>
      <c r="H79" s="28"/>
      <c r="I79" s="28"/>
      <c r="J79" s="28"/>
      <c r="K79" s="28"/>
    </row>
    <row r="80" spans="1:29" x14ac:dyDescent="0.2">
      <c r="D80" s="28"/>
      <c r="E80" s="28"/>
      <c r="F80" s="28"/>
      <c r="G80" s="28"/>
      <c r="H80" s="28"/>
      <c r="I80" s="28"/>
      <c r="J80" s="28"/>
      <c r="K80" s="28"/>
    </row>
    <row r="81" spans="4:11" x14ac:dyDescent="0.2">
      <c r="D81" s="28"/>
      <c r="E81" s="28"/>
      <c r="F81" s="28"/>
      <c r="G81" s="28"/>
      <c r="H81" s="28"/>
      <c r="I81" s="28"/>
      <c r="J81" s="28"/>
      <c r="K81" s="28"/>
    </row>
    <row r="82" spans="4:11" x14ac:dyDescent="0.2">
      <c r="D82" s="28"/>
      <c r="E82" s="28"/>
      <c r="F82" s="28"/>
      <c r="G82" s="28"/>
      <c r="H82" s="28"/>
      <c r="I82" s="28"/>
      <c r="J82" s="28"/>
      <c r="K82" s="28"/>
    </row>
  </sheetData>
  <mergeCells count="56">
    <mergeCell ref="N1:W1"/>
    <mergeCell ref="I63:K63"/>
    <mergeCell ref="I65:K65"/>
    <mergeCell ref="I64:K64"/>
    <mergeCell ref="I59:K59"/>
    <mergeCell ref="I60:K60"/>
    <mergeCell ref="I61:K61"/>
    <mergeCell ref="I62:K62"/>
    <mergeCell ref="R5:W5"/>
    <mergeCell ref="R6:T6"/>
    <mergeCell ref="S8:T8"/>
    <mergeCell ref="I6:I8"/>
    <mergeCell ref="U6:W6"/>
    <mergeCell ref="I58:K58"/>
    <mergeCell ref="R7:S7"/>
    <mergeCell ref="U7:V7"/>
    <mergeCell ref="H59:H65"/>
    <mergeCell ref="A59:G59"/>
    <mergeCell ref="A60:G60"/>
    <mergeCell ref="A61:G61"/>
    <mergeCell ref="A62:G62"/>
    <mergeCell ref="A64:G64"/>
    <mergeCell ref="A65:G65"/>
    <mergeCell ref="A57:B57"/>
    <mergeCell ref="F4:F9"/>
    <mergeCell ref="G4:K4"/>
    <mergeCell ref="A4:A9"/>
    <mergeCell ref="I5:K5"/>
    <mergeCell ref="L8:L9"/>
    <mergeCell ref="R8:R9"/>
    <mergeCell ref="B2:C2"/>
    <mergeCell ref="L5:Q5"/>
    <mergeCell ref="O6:Q6"/>
    <mergeCell ref="O7:P7"/>
    <mergeCell ref="B4:B9"/>
    <mergeCell ref="D4:E8"/>
    <mergeCell ref="C4:C9"/>
    <mergeCell ref="J6:J8"/>
    <mergeCell ref="K6:K8"/>
    <mergeCell ref="L6:N6"/>
    <mergeCell ref="L7:M7"/>
    <mergeCell ref="G5:H8"/>
    <mergeCell ref="U8:U9"/>
    <mergeCell ref="V8:W8"/>
    <mergeCell ref="M8:N8"/>
    <mergeCell ref="O8:O9"/>
    <mergeCell ref="P8:Q8"/>
    <mergeCell ref="AA8:AA9"/>
    <mergeCell ref="AB8:AC8"/>
    <mergeCell ref="X5:AC5"/>
    <mergeCell ref="X6:Z6"/>
    <mergeCell ref="AA6:AC6"/>
    <mergeCell ref="X7:Y7"/>
    <mergeCell ref="AA7:AB7"/>
    <mergeCell ref="X8:X9"/>
    <mergeCell ref="Y8:Z8"/>
  </mergeCells>
  <phoneticPr fontId="0" type="noConversion"/>
  <pageMargins left="0.47244094488188981" right="0.39370078740157483" top="0.55000000000000004" bottom="0.43" header="0.31496062992125984" footer="0.31496062992125984"/>
  <pageSetup paperSize="9" scale="69" fitToHeight="2" orientation="landscape" r:id="rId1"/>
  <headerFooter alignWithMargins="0"/>
  <rowBreaks count="1" manualBreakCount="1">
    <brk id="5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2017-09-13T14:50:24Z</cp:lastPrinted>
  <dcterms:created xsi:type="dcterms:W3CDTF">1996-10-08T23:32:33Z</dcterms:created>
  <dcterms:modified xsi:type="dcterms:W3CDTF">2018-06-29T11:19:02Z</dcterms:modified>
</cp:coreProperties>
</file>