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11 класс\"/>
    </mc:Choice>
  </mc:AlternateContent>
  <bookViews>
    <workbookView xWindow="-120" yWindow="300" windowWidth="14280" windowHeight="6870"/>
  </bookViews>
  <sheets>
    <sheet name="Лист1(2017)" sheetId="1" r:id="rId1"/>
    <sheet name="план(2017)" sheetId="6" r:id="rId2"/>
  </sheets>
  <externalReferences>
    <externalReference r:id="rId3"/>
  </externalReferences>
  <definedNames>
    <definedName name="_xlnm.Print_Area" localSheetId="1">'план(2017)'!$A$1:$W$55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J41" i="6" l="1"/>
  <c r="J40" i="6" s="1"/>
  <c r="H41" i="6"/>
  <c r="H40" i="6" s="1"/>
  <c r="E40" i="6" s="1"/>
  <c r="F40" i="6" s="1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37" i="6"/>
  <c r="J36" i="6" s="1"/>
  <c r="H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H36" i="6"/>
  <c r="E36" i="6" s="1"/>
  <c r="F36" i="6" s="1"/>
  <c r="J33" i="6"/>
  <c r="I33" i="6" s="1"/>
  <c r="H33" i="6"/>
  <c r="E33" i="6" s="1"/>
  <c r="F33" i="6" s="1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H32" i="6"/>
  <c r="E32" i="6" s="1"/>
  <c r="F32" i="6" s="1"/>
  <c r="T31" i="6"/>
  <c r="L31" i="6"/>
  <c r="J30" i="6"/>
  <c r="H30" i="6"/>
  <c r="J29" i="6"/>
  <c r="H29" i="6"/>
  <c r="E29" i="6" s="1"/>
  <c r="F29" i="6" s="1"/>
  <c r="J28" i="6"/>
  <c r="H28" i="6"/>
  <c r="E28" i="6"/>
  <c r="F28" i="6" s="1"/>
  <c r="J27" i="6"/>
  <c r="H27" i="6"/>
  <c r="E27" i="6" s="1"/>
  <c r="F27" i="6" s="1"/>
  <c r="J26" i="6"/>
  <c r="H26" i="6"/>
  <c r="I26" i="6" s="1"/>
  <c r="J25" i="6"/>
  <c r="H25" i="6"/>
  <c r="E25" i="6" s="1"/>
  <c r="F25" i="6" s="1"/>
  <c r="J24" i="6"/>
  <c r="H24" i="6"/>
  <c r="E24" i="6"/>
  <c r="F24" i="6" s="1"/>
  <c r="J23" i="6"/>
  <c r="H23" i="6"/>
  <c r="E23" i="6" s="1"/>
  <c r="F23" i="6" s="1"/>
  <c r="J22" i="6"/>
  <c r="H22" i="6"/>
  <c r="I22" i="6" s="1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19" i="6"/>
  <c r="H19" i="6"/>
  <c r="J18" i="6"/>
  <c r="J17" i="6" s="1"/>
  <c r="H18" i="6"/>
  <c r="E18" i="6" s="1"/>
  <c r="F18" i="6" s="1"/>
  <c r="W17" i="6"/>
  <c r="V17" i="6"/>
  <c r="U17" i="6"/>
  <c r="T17" i="6"/>
  <c r="S17" i="6"/>
  <c r="R17" i="6"/>
  <c r="Q17" i="6"/>
  <c r="P17" i="6"/>
  <c r="O17" i="6"/>
  <c r="N17" i="6"/>
  <c r="M17" i="6"/>
  <c r="L17" i="6"/>
  <c r="H17" i="6"/>
  <c r="E17" i="6" s="1"/>
  <c r="F17" i="6" s="1"/>
  <c r="J16" i="6"/>
  <c r="H16" i="6"/>
  <c r="E16" i="6" s="1"/>
  <c r="F16" i="6" s="1"/>
  <c r="J15" i="6"/>
  <c r="H15" i="6"/>
  <c r="J14" i="6"/>
  <c r="H14" i="6"/>
  <c r="J13" i="6"/>
  <c r="H13" i="6"/>
  <c r="J12" i="6"/>
  <c r="H12" i="6"/>
  <c r="J11" i="6"/>
  <c r="I12" i="6" l="1"/>
  <c r="I13" i="6"/>
  <c r="I14" i="6"/>
  <c r="E22" i="6"/>
  <c r="F22" i="6" s="1"/>
  <c r="I24" i="6"/>
  <c r="E26" i="6"/>
  <c r="F26" i="6" s="1"/>
  <c r="I28" i="6"/>
  <c r="I30" i="6"/>
  <c r="I37" i="6"/>
  <c r="I36" i="6" s="1"/>
  <c r="I16" i="6"/>
  <c r="P31" i="6"/>
  <c r="J32" i="6"/>
  <c r="J31" i="6" s="1"/>
  <c r="I18" i="6"/>
  <c r="I19" i="6"/>
  <c r="J21" i="6"/>
  <c r="E30" i="6"/>
  <c r="F30" i="6" s="1"/>
  <c r="N31" i="6"/>
  <c r="N20" i="6" s="1"/>
  <c r="N9" i="6" s="1"/>
  <c r="R31" i="6"/>
  <c r="R20" i="6" s="1"/>
  <c r="V31" i="6"/>
  <c r="V20" i="6" s="1"/>
  <c r="E37" i="6"/>
  <c r="F37" i="6" s="1"/>
  <c r="E13" i="6"/>
  <c r="F13" i="6" s="1"/>
  <c r="L20" i="6"/>
  <c r="P20" i="6"/>
  <c r="T20" i="6"/>
  <c r="K31" i="6"/>
  <c r="K20" i="6" s="1"/>
  <c r="M31" i="6"/>
  <c r="M20" i="6" s="1"/>
  <c r="O31" i="6"/>
  <c r="O20" i="6" s="1"/>
  <c r="Q31" i="6"/>
  <c r="Q20" i="6" s="1"/>
  <c r="S31" i="6"/>
  <c r="S20" i="6" s="1"/>
  <c r="U31" i="6"/>
  <c r="U20" i="6" s="1"/>
  <c r="W31" i="6"/>
  <c r="W20" i="6" s="1"/>
  <c r="I41" i="6"/>
  <c r="I40" i="6" s="1"/>
  <c r="E12" i="6"/>
  <c r="F12" i="6" s="1"/>
  <c r="F14" i="6"/>
  <c r="I15" i="6"/>
  <c r="E19" i="6"/>
  <c r="F19" i="6" s="1"/>
  <c r="I23" i="6"/>
  <c r="I25" i="6"/>
  <c r="I27" i="6"/>
  <c r="E15" i="6"/>
  <c r="F15" i="6" s="1"/>
  <c r="F31" i="6"/>
  <c r="H21" i="6"/>
  <c r="E21" i="6" s="1"/>
  <c r="F21" i="6" s="1"/>
  <c r="I29" i="6"/>
  <c r="H31" i="6"/>
  <c r="H20" i="6" s="1"/>
  <c r="E20" i="6" s="1"/>
  <c r="I32" i="6"/>
  <c r="I31" i="6" s="1"/>
  <c r="E41" i="6"/>
  <c r="F41" i="6" s="1"/>
  <c r="E31" i="6"/>
  <c r="H11" i="6"/>
  <c r="I11" i="6" s="1"/>
  <c r="W10" i="6"/>
  <c r="V10" i="6"/>
  <c r="U10" i="6"/>
  <c r="U9" i="6" s="1"/>
  <c r="U46" i="6" s="1"/>
  <c r="T10" i="6"/>
  <c r="T9" i="6" s="1"/>
  <c r="S10" i="6"/>
  <c r="R10" i="6"/>
  <c r="R9" i="6" s="1"/>
  <c r="R46" i="6" s="1"/>
  <c r="Q10" i="6"/>
  <c r="Q9" i="6" s="1"/>
  <c r="P10" i="6"/>
  <c r="O10" i="6"/>
  <c r="N10" i="6"/>
  <c r="M10" i="6"/>
  <c r="L10" i="6"/>
  <c r="J10" i="6" s="1"/>
  <c r="W9" i="6"/>
  <c r="S9" i="6"/>
  <c r="O9" i="6"/>
  <c r="O46" i="6" s="1"/>
  <c r="L9" i="6"/>
  <c r="L46" i="6" s="1"/>
  <c r="V9" i="6" l="1"/>
  <c r="P9" i="6"/>
  <c r="J20" i="6"/>
  <c r="M9" i="6"/>
  <c r="I20" i="6"/>
  <c r="I17" i="6"/>
  <c r="I10" i="6"/>
  <c r="E11" i="6"/>
  <c r="F11" i="6" s="1"/>
  <c r="H10" i="6"/>
  <c r="I21" i="6"/>
  <c r="F20" i="6"/>
  <c r="E10" i="6" l="1"/>
  <c r="H47" i="6"/>
  <c r="F10" i="6" l="1"/>
  <c r="E47" i="6"/>
</calcChain>
</file>

<file path=xl/sharedStrings.xml><?xml version="1.0" encoding="utf-8"?>
<sst xmlns="http://schemas.openxmlformats.org/spreadsheetml/2006/main" count="164" uniqueCount="121">
  <si>
    <t>Индекс</t>
  </si>
  <si>
    <t>Название дисциплины</t>
  </si>
  <si>
    <t>Распределение    по семестрам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</si>
  <si>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</si>
  <si>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</si>
  <si>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</si>
  <si>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</si>
  <si>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</si>
  <si>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</si>
  <si>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Экзамены</t>
  </si>
  <si>
    <t>теоретическое обучение</t>
  </si>
  <si>
    <t>лаб. и практ. занятия</t>
  </si>
  <si>
    <t>курсовое проектирование</t>
  </si>
  <si>
    <t>1 сем</t>
  </si>
  <si>
    <t>2 сем</t>
  </si>
  <si>
    <t>3 сем</t>
  </si>
  <si>
    <t>4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</si>
  <si>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</si>
  <si>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</si>
  <si>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</si>
  <si>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</si>
  <si>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</si>
  <si>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</si>
  <si>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Иностранный язык</t>
  </si>
  <si>
    <t>История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</si>
  <si>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</si>
  <si>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</si>
  <si>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</si>
  <si>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</si>
  <si>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</si>
  <si>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</si>
  <si>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</si>
  <si>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</si>
  <si>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</si>
  <si>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</si>
  <si>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</si>
  <si>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Математические и общий естественнонаучный цикл</t>
  </si>
  <si>
    <t>ЕН.01</t>
  </si>
  <si>
    <t>ЕН.02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</si>
  <si>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</si>
  <si>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</si>
  <si>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</si>
  <si>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</si>
  <si>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</si>
  <si>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</si>
  <si>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</si>
  <si>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</si>
  <si>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</si>
  <si>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</si>
  <si>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</si>
  <si>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</si>
  <si>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</si>
  <si>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</si>
  <si>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</si>
  <si>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</si>
  <si>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</si>
  <si>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</si>
  <si>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</si>
  <si>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</si>
  <si>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</si>
  <si>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</si>
  <si>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К.00</t>
  </si>
  <si>
    <t>Консультации на учебную группу на весь период обучения</t>
  </si>
  <si>
    <t>Итого</t>
  </si>
  <si>
    <t>дисциплин и МДК</t>
  </si>
  <si>
    <t>1. Программа базовой подготовки</t>
  </si>
  <si>
    <t>производственной практики</t>
  </si>
  <si>
    <t>преддипломные практики</t>
  </si>
  <si>
    <t xml:space="preserve">экзаменов (в т.ч. экзаменов квалификационных) </t>
  </si>
  <si>
    <t>1.2 Государственные экзамены (при их наличии) - нет</t>
  </si>
  <si>
    <t>дифф. зачётов</t>
  </si>
  <si>
    <t>наименования:    нет</t>
  </si>
  <si>
    <t>зачётов</t>
  </si>
  <si>
    <t>Психология общения</t>
  </si>
  <si>
    <t>ОГСЭ.06</t>
  </si>
  <si>
    <t>Живопись с основами цветоведения</t>
  </si>
  <si>
    <t>История изобразительного искусства</t>
  </si>
  <si>
    <t>3. План учебного процесса</t>
  </si>
  <si>
    <t>1.1 Выпускная квалификационная работа в форме:
                                                         дипломной работы.
Выполнение выпускной квалификационной работы с 18.05 по 21.06  (всего 5 нед.)
Защита дипломной работы с 22.06 по 28.06 (всего 1 нед.)</t>
  </si>
  <si>
    <t>Государственная итоговая аттестация</t>
  </si>
  <si>
    <t>учебной практики (нед.)</t>
  </si>
  <si>
    <t xml:space="preserve"> ,  ДЗ(2),  </t>
  </si>
  <si>
    <t xml:space="preserve"> ,  ДЗ(3),  </t>
  </si>
  <si>
    <t xml:space="preserve"> ,  ДЗ(4),  </t>
  </si>
  <si>
    <t>ПДП</t>
  </si>
  <si>
    <t xml:space="preserve">Преддипломная практика </t>
  </si>
  <si>
    <t>ГИА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</si>
  <si>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</si>
  <si>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</si>
  <si>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</si>
  <si>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</si>
  <si>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</si>
  <si>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</si>
  <si>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</si>
  <si>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</si>
  <si>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</si>
  <si>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Информатика и информационные технологии</t>
  </si>
  <si>
    <t>Рисунок с основами пластической анатомии</t>
  </si>
  <si>
    <t>Компьютерные технологии в фотографии</t>
  </si>
  <si>
    <t>Общий курс фотографии</t>
  </si>
  <si>
    <t>Охрана труда</t>
  </si>
  <si>
    <t>Фотосъёмка различных жанров (видов)</t>
  </si>
  <si>
    <t>Техника и технология фотосъёмки</t>
  </si>
  <si>
    <t>Выполнение работ по одной или нескольким профессиям рабочих, должностям служащих</t>
  </si>
  <si>
    <t>Управление фотоорганизацией или её подразделением</t>
  </si>
  <si>
    <t>Экономика и управление фотоорганизацией</t>
  </si>
  <si>
    <t>Композиция и  макетирование</t>
  </si>
  <si>
    <t xml:space="preserve">Выполнение работ по фотосъемке, ручной и автоматизированной  обработке и печати </t>
  </si>
  <si>
    <t>Э(к)-(4)</t>
  </si>
  <si>
    <t xml:space="preserve"> ,  ДЗ(1),  </t>
  </si>
  <si>
    <t xml:space="preserve"> З(1-3),ДЗ(4)  ,  </t>
  </si>
  <si>
    <t xml:space="preserve"> ,  ДЗ(4), Э (3) </t>
  </si>
  <si>
    <t> ,    , Э (2)</t>
  </si>
  <si>
    <t>Э(к)-(2)</t>
  </si>
  <si>
    <t> ,    , Э(2)</t>
  </si>
  <si>
    <t>Э(к)-(1)</t>
  </si>
  <si>
    <t> ,    , Э(1)</t>
  </si>
  <si>
    <t>4 ч. на одного обучающегося</t>
  </si>
  <si>
    <t>Консультации  из расчета 4 часа на одного обучающегося на каждый учебный год</t>
  </si>
  <si>
    <t>Государственная (итоговая) аттестация  (6 нед.)</t>
  </si>
  <si>
    <t>История и искусство фотографии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</si>
</sst>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name val="Arial"/>
      <family val="2"/>
      <charset val="204"/>
    </font>
    <font>
      <sz val="8"/>
      <color indexed="49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1" fontId="2" fillId="0" borderId="1" xfId="0" applyNumberFormat="1" applyFont="1" applyBorder="1" applyAlignment="1" applyProtection="1">
      <alignment horizontal="center" textRotation="90" wrapText="1"/>
      <protection hidden="1"/>
    </xf>
    <xf numFmtId="1" fontId="3" fillId="0" borderId="1" xfId="0" applyNumberFormat="1" applyFont="1" applyBorder="1" applyAlignment="1" applyProtection="1">
      <alignment horizontal="center" textRotation="90" wrapText="1"/>
      <protection hidden="1"/>
    </xf>
    <xf numFmtId="49" fontId="2" fillId="0" borderId="2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0" fillId="0" borderId="3" xfId="0" applyBorder="1"/>
    <xf numFmtId="49" fontId="4" fillId="0" borderId="4" xfId="0" applyNumberFormat="1" applyFont="1" applyBorder="1" applyAlignment="1" applyProtection="1">
      <alignment horizontal="center" vertical="center"/>
      <protection hidden="1"/>
    </xf>
    <xf numFmtId="49" fontId="6" fillId="3" borderId="6" xfId="0" applyNumberFormat="1" applyFont="1" applyFill="1" applyBorder="1" applyAlignment="1" applyProtection="1">
      <alignment horizontal="left" vertical="top" wrapText="1"/>
    </xf>
    <xf numFmtId="49" fontId="6" fillId="3" borderId="7" xfId="0" applyNumberFormat="1" applyFont="1" applyFill="1" applyBorder="1" applyAlignment="1" applyProtection="1">
      <alignment horizontal="left" vertical="top" wrapText="1"/>
    </xf>
    <xf numFmtId="49" fontId="6" fillId="3" borderId="8" xfId="0" applyNumberFormat="1" applyFont="1" applyFill="1" applyBorder="1" applyAlignment="1" applyProtection="1">
      <alignment horizontal="left" vertical="top" wrapText="1"/>
    </xf>
    <xf numFmtId="49" fontId="6" fillId="3" borderId="10" xfId="0" applyNumberFormat="1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left" vertical="center"/>
      <protection hidden="1"/>
    </xf>
    <xf numFmtId="49" fontId="2" fillId="2" borderId="5" xfId="0" applyNumberFormat="1" applyFont="1" applyFill="1" applyBorder="1" applyAlignment="1" applyProtection="1">
      <alignment horizontal="left" vertical="center"/>
      <protection hidden="1"/>
    </xf>
    <xf numFmtId="49" fontId="6" fillId="3" borderId="11" xfId="0" applyNumberFormat="1" applyFont="1" applyFill="1" applyBorder="1" applyAlignment="1" applyProtection="1">
      <alignment horizontal="left" vertical="top" wrapText="1"/>
    </xf>
    <xf numFmtId="49" fontId="2" fillId="2" borderId="9" xfId="0" applyNumberFormat="1" applyFont="1" applyFill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Border="1" applyAlignment="1" applyProtection="1">
      <alignment horizontal="left" wrapText="1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center" vertical="center"/>
      <protection hidden="1"/>
    </xf>
    <xf numFmtId="49" fontId="4" fillId="0" borderId="18" xfId="0" applyNumberFormat="1" applyFont="1" applyFill="1" applyBorder="1" applyAlignment="1" applyProtection="1">
      <alignment horizontal="left" vertical="center"/>
      <protection hidden="1"/>
    </xf>
    <xf numFmtId="0" fontId="0" fillId="4" borderId="19" xfId="0" applyFill="1" applyBorder="1"/>
    <xf numFmtId="49" fontId="2" fillId="2" borderId="20" xfId="0" applyNumberFormat="1" applyFont="1" applyFill="1" applyBorder="1" applyAlignment="1" applyProtection="1">
      <alignment horizontal="left" vertical="center"/>
      <protection hidden="1"/>
    </xf>
    <xf numFmtId="1" fontId="2" fillId="0" borderId="21" xfId="0" applyNumberFormat="1" applyFont="1" applyBorder="1" applyAlignment="1" applyProtection="1">
      <alignment horizontal="center" textRotation="90" wrapText="1"/>
      <protection hidden="1"/>
    </xf>
    <xf numFmtId="0" fontId="0" fillId="0" borderId="0" xfId="0" applyBorder="1"/>
    <xf numFmtId="0" fontId="9" fillId="2" borderId="19" xfId="0" applyFont="1" applyFill="1" applyBorder="1"/>
    <xf numFmtId="0" fontId="9" fillId="4" borderId="19" xfId="0" applyFont="1" applyFill="1" applyBorder="1"/>
    <xf numFmtId="0" fontId="9" fillId="2" borderId="13" xfId="0" applyFont="1" applyFill="1" applyBorder="1"/>
    <xf numFmtId="49" fontId="4" fillId="0" borderId="19" xfId="0" applyNumberFormat="1" applyFont="1" applyFill="1" applyBorder="1" applyAlignment="1" applyProtection="1">
      <alignment horizontal="left" vertical="top" wrapText="1"/>
    </xf>
    <xf numFmtId="49" fontId="2" fillId="5" borderId="10" xfId="0" applyNumberFormat="1" applyFont="1" applyFill="1" applyBorder="1" applyAlignment="1" applyProtection="1">
      <alignment horizontal="left" vertical="top" wrapText="1"/>
    </xf>
    <xf numFmtId="49" fontId="2" fillId="5" borderId="1" xfId="0" applyNumberFormat="1" applyFont="1" applyFill="1" applyBorder="1" applyAlignment="1" applyProtection="1">
      <alignment horizontal="left" vertical="top" wrapText="1"/>
    </xf>
    <xf numFmtId="0" fontId="8" fillId="4" borderId="19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10" xfId="0" applyFill="1" applyBorder="1"/>
    <xf numFmtId="0" fontId="0" fillId="3" borderId="11" xfId="0" applyFill="1" applyBorder="1"/>
    <xf numFmtId="49" fontId="6" fillId="3" borderId="21" xfId="0" applyNumberFormat="1" applyFont="1" applyFill="1" applyBorder="1" applyAlignment="1" applyProtection="1">
      <alignment horizontal="left" vertical="top" wrapText="1"/>
    </xf>
    <xf numFmtId="0" fontId="13" fillId="2" borderId="19" xfId="0" applyFont="1" applyFill="1" applyBorder="1"/>
    <xf numFmtId="0" fontId="13" fillId="4" borderId="19" xfId="0" applyFont="1" applyFill="1" applyBorder="1"/>
    <xf numFmtId="49" fontId="5" fillId="0" borderId="2" xfId="0" applyNumberFormat="1" applyFont="1" applyFill="1" applyBorder="1" applyAlignment="1" applyProtection="1">
      <alignment horizontal="left" vertical="center"/>
      <protection hidden="1"/>
    </xf>
    <xf numFmtId="49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0" fillId="6" borderId="19" xfId="0" applyFill="1" applyBorder="1"/>
    <xf numFmtId="1" fontId="0" fillId="2" borderId="19" xfId="0" applyNumberFormat="1" applyFill="1" applyBorder="1"/>
    <xf numFmtId="49" fontId="5" fillId="6" borderId="2" xfId="0" applyNumberFormat="1" applyFont="1" applyFill="1" applyBorder="1" applyAlignment="1" applyProtection="1">
      <alignment horizontal="left" vertical="center"/>
    </xf>
    <xf numFmtId="0" fontId="5" fillId="6" borderId="19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5" borderId="1" xfId="0" applyFill="1" applyBorder="1"/>
    <xf numFmtId="1" fontId="9" fillId="2" borderId="19" xfId="0" applyNumberFormat="1" applyFont="1" applyFill="1" applyBorder="1"/>
    <xf numFmtId="1" fontId="8" fillId="2" borderId="19" xfId="0" applyNumberFormat="1" applyFont="1" applyFill="1" applyBorder="1"/>
    <xf numFmtId="0" fontId="15" fillId="6" borderId="19" xfId="0" applyFont="1" applyFill="1" applyBorder="1"/>
    <xf numFmtId="0" fontId="0" fillId="0" borderId="23" xfId="0" applyBorder="1" applyAlignment="1">
      <alignment horizontal="left" wrapText="1"/>
    </xf>
    <xf numFmtId="0" fontId="0" fillId="0" borderId="23" xfId="0" applyBorder="1"/>
    <xf numFmtId="0" fontId="0" fillId="0" borderId="23" xfId="0" applyFill="1" applyBorder="1"/>
    <xf numFmtId="0" fontId="11" fillId="0" borderId="23" xfId="0" applyFont="1" applyFill="1" applyBorder="1"/>
    <xf numFmtId="0" fontId="0" fillId="0" borderId="0" xfId="0" applyBorder="1" applyAlignment="1">
      <alignment horizontal="left" wrapText="1"/>
    </xf>
    <xf numFmtId="0" fontId="11" fillId="0" borderId="0" xfId="0" applyFont="1" applyFill="1" applyBorder="1"/>
    <xf numFmtId="1" fontId="15" fillId="6" borderId="19" xfId="0" applyNumberFormat="1" applyFont="1" applyFill="1" applyBorder="1"/>
    <xf numFmtId="0" fontId="0" fillId="3" borderId="24" xfId="0" applyFill="1" applyBorder="1"/>
    <xf numFmtId="0" fontId="0" fillId="5" borderId="25" xfId="0" applyFill="1" applyBorder="1"/>
    <xf numFmtId="0" fontId="0" fillId="0" borderId="26" xfId="0" applyFill="1" applyBorder="1"/>
    <xf numFmtId="49" fontId="6" fillId="3" borderId="28" xfId="0" applyNumberFormat="1" applyFont="1" applyFill="1" applyBorder="1" applyAlignment="1" applyProtection="1">
      <alignment horizontal="left" vertical="top" wrapText="1"/>
    </xf>
    <xf numFmtId="0" fontId="0" fillId="0" borderId="30" xfId="0" applyBorder="1"/>
    <xf numFmtId="0" fontId="0" fillId="0" borderId="22" xfId="0" applyFill="1" applyBorder="1"/>
    <xf numFmtId="0" fontId="13" fillId="2" borderId="13" xfId="0" applyFont="1" applyFill="1" applyBorder="1"/>
    <xf numFmtId="1" fontId="0" fillId="2" borderId="13" xfId="0" applyNumberFormat="1" applyFill="1" applyBorder="1"/>
    <xf numFmtId="0" fontId="7" fillId="2" borderId="19" xfId="0" applyFont="1" applyFill="1" applyBorder="1"/>
    <xf numFmtId="0" fontId="11" fillId="5" borderId="10" xfId="0" applyFont="1" applyFill="1" applyBorder="1"/>
    <xf numFmtId="0" fontId="11" fillId="6" borderId="19" xfId="0" applyFont="1" applyFill="1" applyBorder="1"/>
    <xf numFmtId="1" fontId="0" fillId="6" borderId="19" xfId="0" applyNumberFormat="1" applyFill="1" applyBorder="1"/>
    <xf numFmtId="1" fontId="0" fillId="6" borderId="13" xfId="0" applyNumberFormat="1" applyFill="1" applyBorder="1"/>
    <xf numFmtId="0" fontId="0" fillId="5" borderId="31" xfId="0" applyFill="1" applyBorder="1"/>
    <xf numFmtId="0" fontId="0" fillId="0" borderId="32" xfId="0" applyBorder="1" applyAlignment="1">
      <alignment wrapText="1"/>
    </xf>
    <xf numFmtId="0" fontId="0" fillId="7" borderId="11" xfId="0" applyFill="1" applyBorder="1"/>
    <xf numFmtId="1" fontId="13" fillId="2" borderId="19" xfId="0" applyNumberFormat="1" applyFont="1" applyFill="1" applyBorder="1"/>
    <xf numFmtId="1" fontId="11" fillId="6" borderId="19" xfId="0" applyNumberFormat="1" applyFont="1" applyFill="1" applyBorder="1"/>
    <xf numFmtId="0" fontId="0" fillId="7" borderId="25" xfId="0" applyFill="1" applyBorder="1"/>
    <xf numFmtId="0" fontId="0" fillId="7" borderId="10" xfId="0" applyFill="1" applyBorder="1"/>
    <xf numFmtId="0" fontId="0" fillId="7" borderId="31" xfId="0" applyFill="1" applyBorder="1"/>
    <xf numFmtId="0" fontId="0" fillId="7" borderId="1" xfId="0" applyFill="1" applyBorder="1"/>
    <xf numFmtId="0" fontId="11" fillId="5" borderId="8" xfId="0" applyFont="1" applyFill="1" applyBorder="1"/>
    <xf numFmtId="0" fontId="0" fillId="5" borderId="8" xfId="0" applyFill="1" applyBorder="1"/>
    <xf numFmtId="0" fontId="11" fillId="5" borderId="1" xfId="0" applyFont="1" applyFill="1" applyBorder="1"/>
    <xf numFmtId="0" fontId="0" fillId="5" borderId="17" xfId="0" applyFill="1" applyBorder="1"/>
    <xf numFmtId="0" fontId="2" fillId="0" borderId="33" xfId="0" applyNumberFormat="1" applyFont="1" applyBorder="1" applyAlignment="1" applyProtection="1">
      <alignment horizontal="center" vertical="top" wrapText="1"/>
      <protection hidden="1"/>
    </xf>
    <xf numFmtId="1" fontId="3" fillId="0" borderId="21" xfId="0" applyNumberFormat="1" applyFont="1" applyBorder="1" applyAlignment="1" applyProtection="1">
      <alignment horizontal="center" textRotation="90" wrapText="1"/>
      <protection hidden="1"/>
    </xf>
    <xf numFmtId="1" fontId="3" fillId="0" borderId="12" xfId="0" applyNumberFormat="1" applyFont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/>
    <xf numFmtId="0" fontId="0" fillId="6" borderId="13" xfId="0" applyFill="1" applyBorder="1"/>
    <xf numFmtId="0" fontId="0" fillId="0" borderId="29" xfId="0" applyFill="1" applyBorder="1"/>
    <xf numFmtId="1" fontId="3" fillId="0" borderId="34" xfId="0" applyNumberFormat="1" applyFont="1" applyBorder="1" applyAlignment="1" applyProtection="1">
      <alignment horizontal="center" vertical="center"/>
      <protection hidden="1"/>
    </xf>
    <xf numFmtId="0" fontId="13" fillId="2" borderId="35" xfId="0" applyFont="1" applyFill="1" applyBorder="1"/>
    <xf numFmtId="1" fontId="9" fillId="2" borderId="35" xfId="0" applyNumberFormat="1" applyFont="1" applyFill="1" applyBorder="1"/>
    <xf numFmtId="1" fontId="0" fillId="2" borderId="35" xfId="0" applyNumberFormat="1" applyFill="1" applyBorder="1"/>
    <xf numFmtId="1" fontId="8" fillId="2" borderId="35" xfId="0" applyNumberFormat="1" applyFont="1" applyFill="1" applyBorder="1"/>
    <xf numFmtId="1" fontId="15" fillId="6" borderId="35" xfId="0" applyNumberFormat="1" applyFont="1" applyFill="1" applyBorder="1"/>
    <xf numFmtId="0" fontId="0" fillId="5" borderId="37" xfId="0" applyFill="1" applyBorder="1"/>
    <xf numFmtId="0" fontId="0" fillId="5" borderId="41" xfId="0" applyFill="1" applyBorder="1"/>
    <xf numFmtId="0" fontId="0" fillId="5" borderId="40" xfId="0" applyFill="1" applyBorder="1"/>
    <xf numFmtId="0" fontId="15" fillId="6" borderId="35" xfId="0" applyFont="1" applyFill="1" applyBorder="1"/>
    <xf numFmtId="0" fontId="0" fillId="3" borderId="42" xfId="0" applyFill="1" applyBorder="1"/>
    <xf numFmtId="0" fontId="7" fillId="2" borderId="35" xfId="0" applyFont="1" applyFill="1" applyBorder="1"/>
    <xf numFmtId="1" fontId="8" fillId="2" borderId="13" xfId="0" applyNumberFormat="1" applyFont="1" applyFill="1" applyBorder="1"/>
    <xf numFmtId="1" fontId="15" fillId="6" borderId="13" xfId="0" applyNumberFormat="1" applyFont="1" applyFill="1" applyBorder="1"/>
    <xf numFmtId="0" fontId="0" fillId="5" borderId="7" xfId="0" applyFill="1" applyBorder="1"/>
    <xf numFmtId="0" fontId="0" fillId="5" borderId="21" xfId="0" applyFill="1" applyBorder="1"/>
    <xf numFmtId="0" fontId="15" fillId="6" borderId="13" xfId="0" applyFont="1" applyFill="1" applyBorder="1"/>
    <xf numFmtId="1" fontId="3" fillId="0" borderId="34" xfId="0" applyNumberFormat="1" applyFont="1" applyBorder="1" applyAlignment="1" applyProtection="1">
      <alignment horizontal="center" vertical="center" wrapText="1"/>
      <protection hidden="1"/>
    </xf>
    <xf numFmtId="0" fontId="11" fillId="5" borderId="37" xfId="0" applyFont="1" applyFill="1" applyBorder="1"/>
    <xf numFmtId="0" fontId="0" fillId="7" borderId="41" xfId="0" applyFill="1" applyBorder="1"/>
    <xf numFmtId="0" fontId="0" fillId="7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7" borderId="47" xfId="0" applyFill="1" applyBorder="1"/>
    <xf numFmtId="0" fontId="0" fillId="7" borderId="48" xfId="0" applyFill="1" applyBorder="1"/>
    <xf numFmtId="0" fontId="0" fillId="7" borderId="49" xfId="0" applyFill="1" applyBorder="1"/>
    <xf numFmtId="0" fontId="0" fillId="7" borderId="50" xfId="0" applyFill="1" applyBorder="1"/>
    <xf numFmtId="49" fontId="2" fillId="2" borderId="2" xfId="0" applyNumberFormat="1" applyFont="1" applyFill="1" applyBorder="1" applyAlignment="1" applyProtection="1">
      <alignment horizontal="left" vertical="center"/>
      <protection hidden="1"/>
    </xf>
    <xf numFmtId="0" fontId="0" fillId="6" borderId="2" xfId="0" applyFill="1" applyBorder="1" applyAlignment="1">
      <alignment horizontal="left" wrapText="1"/>
    </xf>
    <xf numFmtId="0" fontId="8" fillId="6" borderId="52" xfId="0" applyFont="1" applyFill="1" applyBorder="1" applyAlignment="1">
      <alignment horizontal="left" wrapText="1"/>
    </xf>
    <xf numFmtId="0" fontId="0" fillId="6" borderId="53" xfId="0" applyFill="1" applyBorder="1"/>
    <xf numFmtId="0" fontId="0" fillId="6" borderId="54" xfId="0" applyFill="1" applyBorder="1"/>
    <xf numFmtId="0" fontId="11" fillId="6" borderId="54" xfId="0" applyFont="1" applyFill="1" applyBorder="1"/>
    <xf numFmtId="0" fontId="0" fillId="6" borderId="55" xfId="0" applyFill="1" applyBorder="1"/>
    <xf numFmtId="49" fontId="2" fillId="5" borderId="52" xfId="0" applyNumberFormat="1" applyFont="1" applyFill="1" applyBorder="1" applyAlignment="1" applyProtection="1">
      <alignment horizontal="left" vertical="top" wrapText="1"/>
    </xf>
    <xf numFmtId="0" fontId="0" fillId="4" borderId="56" xfId="0" applyFill="1" applyBorder="1"/>
    <xf numFmtId="0" fontId="11" fillId="2" borderId="1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5" borderId="57" xfId="0" applyFill="1" applyBorder="1"/>
    <xf numFmtId="0" fontId="0" fillId="5" borderId="19" xfId="0" applyFill="1" applyBorder="1"/>
    <xf numFmtId="0" fontId="0" fillId="5" borderId="58" xfId="0" applyFill="1" applyBorder="1"/>
    <xf numFmtId="0" fontId="0" fillId="5" borderId="56" xfId="0" applyFill="1" applyBorder="1"/>
    <xf numFmtId="0" fontId="0" fillId="5" borderId="59" xfId="0" applyFill="1" applyBorder="1"/>
    <xf numFmtId="0" fontId="0" fillId="5" borderId="35" xfId="0" applyFill="1" applyBorder="1"/>
    <xf numFmtId="0" fontId="11" fillId="5" borderId="40" xfId="0" applyFont="1" applyFill="1" applyBorder="1"/>
    <xf numFmtId="0" fontId="9" fillId="4" borderId="56" xfId="0" applyFont="1" applyFill="1" applyBorder="1"/>
    <xf numFmtId="0" fontId="8" fillId="4" borderId="56" xfId="0" applyFont="1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31" xfId="0" applyFill="1" applyBorder="1"/>
    <xf numFmtId="0" fontId="13" fillId="4" borderId="56" xfId="0" applyFont="1" applyFill="1" applyBorder="1"/>
    <xf numFmtId="0" fontId="0" fillId="4" borderId="60" xfId="0" applyFill="1" applyBorder="1"/>
    <xf numFmtId="0" fontId="7" fillId="2" borderId="53" xfId="0" applyFont="1" applyFill="1" applyBorder="1"/>
    <xf numFmtId="0" fontId="12" fillId="2" borderId="53" xfId="0" applyFont="1" applyFill="1" applyBorder="1"/>
    <xf numFmtId="0" fontId="9" fillId="2" borderId="53" xfId="0" applyFont="1" applyFill="1" applyBorder="1"/>
    <xf numFmtId="0" fontId="1" fillId="3" borderId="61" xfId="0" applyFont="1" applyFill="1" applyBorder="1" applyAlignment="1">
      <alignment horizontal="center"/>
    </xf>
    <xf numFmtId="0" fontId="0" fillId="2" borderId="53" xfId="0" applyFill="1" applyBorder="1"/>
    <xf numFmtId="0" fontId="2" fillId="0" borderId="63" xfId="0" applyNumberFormat="1" applyFont="1" applyBorder="1" applyAlignment="1" applyProtection="1">
      <alignment horizontal="center" vertical="top" wrapText="1"/>
      <protection hidden="1"/>
    </xf>
    <xf numFmtId="1" fontId="3" fillId="0" borderId="50" xfId="0" applyNumberFormat="1" applyFont="1" applyBorder="1" applyAlignment="1" applyProtection="1">
      <alignment horizontal="center" textRotation="90" wrapText="1"/>
      <protection hidden="1"/>
    </xf>
    <xf numFmtId="1" fontId="3" fillId="0" borderId="64" xfId="0" applyNumberFormat="1" applyFont="1" applyBorder="1" applyAlignment="1" applyProtection="1">
      <alignment horizontal="center" vertical="center"/>
      <protection hidden="1"/>
    </xf>
    <xf numFmtId="1" fontId="3" fillId="0" borderId="65" xfId="0" applyNumberFormat="1" applyFont="1" applyBorder="1" applyAlignment="1" applyProtection="1">
      <alignment horizontal="center" vertical="center" wrapText="1"/>
      <protection hidden="1"/>
    </xf>
    <xf numFmtId="0" fontId="7" fillId="2" borderId="59" xfId="0" applyFont="1" applyFill="1" applyBorder="1"/>
    <xf numFmtId="0" fontId="13" fillId="2" borderId="57" xfId="0" applyFont="1" applyFill="1" applyBorder="1"/>
    <xf numFmtId="0" fontId="13" fillId="2" borderId="59" xfId="0" applyFont="1" applyFill="1" applyBorder="1"/>
    <xf numFmtId="0" fontId="9" fillId="2" borderId="59" xfId="0" applyFont="1" applyFill="1" applyBorder="1"/>
    <xf numFmtId="1" fontId="0" fillId="2" borderId="57" xfId="0" applyNumberFormat="1" applyFill="1" applyBorder="1"/>
    <xf numFmtId="1" fontId="0" fillId="2" borderId="59" xfId="0" applyNumberFormat="1" applyFill="1" applyBorder="1"/>
    <xf numFmtId="0" fontId="0" fillId="6" borderId="71" xfId="0" applyFill="1" applyBorder="1"/>
    <xf numFmtId="0" fontId="0" fillId="0" borderId="73" xfId="0" applyBorder="1"/>
    <xf numFmtId="0" fontId="0" fillId="0" borderId="74" xfId="0" applyBorder="1"/>
    <xf numFmtId="1" fontId="7" fillId="2" borderId="57" xfId="0" applyNumberFormat="1" applyFont="1" applyFill="1" applyBorder="1"/>
    <xf numFmtId="1" fontId="9" fillId="2" borderId="57" xfId="0" applyNumberFormat="1" applyFont="1" applyFill="1" applyBorder="1"/>
    <xf numFmtId="1" fontId="8" fillId="2" borderId="57" xfId="0" applyNumberFormat="1" applyFont="1" applyFill="1" applyBorder="1"/>
    <xf numFmtId="1" fontId="8" fillId="2" borderId="59" xfId="0" applyNumberFormat="1" applyFont="1" applyFill="1" applyBorder="1"/>
    <xf numFmtId="1" fontId="15" fillId="6" borderId="57" xfId="0" applyNumberFormat="1" applyFont="1" applyFill="1" applyBorder="1"/>
    <xf numFmtId="1" fontId="15" fillId="6" borderId="59" xfId="0" applyNumberFormat="1" applyFont="1" applyFill="1" applyBorder="1"/>
    <xf numFmtId="0" fontId="0" fillId="5" borderId="49" xfId="0" applyFill="1" applyBorder="1"/>
    <xf numFmtId="0" fontId="0" fillId="5" borderId="50" xfId="0" applyFill="1" applyBorder="1"/>
    <xf numFmtId="0" fontId="15" fillId="6" borderId="57" xfId="0" applyFont="1" applyFill="1" applyBorder="1"/>
    <xf numFmtId="0" fontId="15" fillId="6" borderId="59" xfId="0" applyFont="1" applyFill="1" applyBorder="1"/>
    <xf numFmtId="0" fontId="0" fillId="7" borderId="45" xfId="0" applyFill="1" applyBorder="1"/>
    <xf numFmtId="0" fontId="0" fillId="7" borderId="46" xfId="0" applyFill="1" applyBorder="1"/>
    <xf numFmtId="0" fontId="0" fillId="0" borderId="72" xfId="0" applyBorder="1"/>
    <xf numFmtId="1" fontId="3" fillId="0" borderId="64" xfId="0" applyNumberFormat="1" applyFont="1" applyBorder="1" applyAlignment="1" applyProtection="1">
      <alignment horizontal="center" vertical="center" wrapText="1"/>
      <protection hidden="1"/>
    </xf>
    <xf numFmtId="0" fontId="11" fillId="5" borderId="47" xfId="0" applyFont="1" applyFill="1" applyBorder="1"/>
    <xf numFmtId="0" fontId="0" fillId="0" borderId="75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49" fontId="5" fillId="2" borderId="77" xfId="0" applyNumberFormat="1" applyFont="1" applyFill="1" applyBorder="1" applyAlignment="1" applyProtection="1">
      <alignment horizontal="left" vertical="center"/>
      <protection hidden="1"/>
    </xf>
    <xf numFmtId="49" fontId="5" fillId="8" borderId="22" xfId="0" applyNumberFormat="1" applyFont="1" applyFill="1" applyBorder="1" applyAlignment="1" applyProtection="1">
      <alignment horizontal="left" vertical="top" wrapText="1"/>
      <protection hidden="1"/>
    </xf>
    <xf numFmtId="0" fontId="0" fillId="0" borderId="78" xfId="0" applyBorder="1"/>
    <xf numFmtId="0" fontId="0" fillId="4" borderId="16" xfId="0" applyFill="1" applyBorder="1"/>
    <xf numFmtId="0" fontId="11" fillId="0" borderId="22" xfId="0" applyFont="1" applyFill="1" applyBorder="1"/>
    <xf numFmtId="0" fontId="16" fillId="0" borderId="79" xfId="0" applyFont="1" applyBorder="1"/>
    <xf numFmtId="0" fontId="14" fillId="4" borderId="80" xfId="0" applyFont="1" applyFill="1" applyBorder="1"/>
    <xf numFmtId="1" fontId="14" fillId="2" borderId="81" xfId="0" applyNumberFormat="1" applyFont="1" applyFill="1" applyBorder="1"/>
    <xf numFmtId="0" fontId="14" fillId="2" borderId="81" xfId="0" applyFont="1" applyFill="1" applyBorder="1"/>
    <xf numFmtId="0" fontId="14" fillId="4" borderId="81" xfId="0" applyFont="1" applyFill="1" applyBorder="1"/>
    <xf numFmtId="0" fontId="17" fillId="2" borderId="82" xfId="0" applyFont="1" applyFill="1" applyBorder="1"/>
    <xf numFmtId="0" fontId="0" fillId="0" borderId="83" xfId="0" applyBorder="1"/>
    <xf numFmtId="0" fontId="0" fillId="7" borderId="39" xfId="0" applyFill="1" applyBorder="1"/>
    <xf numFmtId="0" fontId="0" fillId="0" borderId="84" xfId="0" applyBorder="1"/>
    <xf numFmtId="0" fontId="0" fillId="7" borderId="6" xfId="0" applyFill="1" applyBorder="1"/>
    <xf numFmtId="49" fontId="6" fillId="3" borderId="29" xfId="0" applyNumberFormat="1" applyFont="1" applyFill="1" applyBorder="1" applyAlignment="1" applyProtection="1">
      <alignment horizontal="left" vertical="top" wrapText="1"/>
    </xf>
    <xf numFmtId="0" fontId="0" fillId="4" borderId="26" xfId="0" applyFill="1" applyBorder="1"/>
    <xf numFmtId="0" fontId="1" fillId="6" borderId="53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1" fontId="19" fillId="2" borderId="8" xfId="0" applyNumberFormat="1" applyFont="1" applyFill="1" applyBorder="1"/>
    <xf numFmtId="0" fontId="19" fillId="4" borderId="8" xfId="0" applyFont="1" applyFill="1" applyBorder="1"/>
    <xf numFmtId="0" fontId="19" fillId="2" borderId="8" xfId="0" applyFont="1" applyFill="1" applyBorder="1"/>
    <xf numFmtId="0" fontId="19" fillId="2" borderId="14" xfId="0" applyFont="1" applyFill="1" applyBorder="1"/>
    <xf numFmtId="0" fontId="19" fillId="3" borderId="45" xfId="0" applyFont="1" applyFill="1" applyBorder="1"/>
    <xf numFmtId="0" fontId="19" fillId="3" borderId="11" xfId="0" applyFont="1" applyFill="1" applyBorder="1"/>
    <xf numFmtId="0" fontId="19" fillId="3" borderId="6" xfId="0" applyFont="1" applyFill="1" applyBorder="1"/>
    <xf numFmtId="0" fontId="19" fillId="3" borderId="39" xfId="0" applyFont="1" applyFill="1" applyBorder="1"/>
    <xf numFmtId="0" fontId="19" fillId="3" borderId="67" xfId="0" applyFont="1" applyFill="1" applyBorder="1"/>
    <xf numFmtId="0" fontId="19" fillId="4" borderId="10" xfId="0" applyFont="1" applyFill="1" applyBorder="1"/>
    <xf numFmtId="0" fontId="19" fillId="2" borderId="10" xfId="0" applyFont="1" applyFill="1" applyBorder="1"/>
    <xf numFmtId="0" fontId="19" fillId="3" borderId="47" xfId="0" applyFont="1" applyFill="1" applyBorder="1"/>
    <xf numFmtId="0" fontId="19" fillId="3" borderId="10" xfId="0" applyFont="1" applyFill="1" applyBorder="1"/>
    <xf numFmtId="0" fontId="19" fillId="3" borderId="7" xfId="0" applyFont="1" applyFill="1" applyBorder="1"/>
    <xf numFmtId="0" fontId="19" fillId="3" borderId="37" xfId="0" applyFont="1" applyFill="1" applyBorder="1"/>
    <xf numFmtId="0" fontId="19" fillId="2" borderId="7" xfId="0" applyFont="1" applyFill="1" applyBorder="1"/>
    <xf numFmtId="0" fontId="19" fillId="3" borderId="48" xfId="0" applyFont="1" applyFill="1" applyBorder="1"/>
    <xf numFmtId="1" fontId="19" fillId="2" borderId="10" xfId="0" applyNumberFormat="1" applyFont="1" applyFill="1" applyBorder="1"/>
    <xf numFmtId="0" fontId="19" fillId="3" borderId="66" xfId="0" applyFont="1" applyFill="1" applyBorder="1"/>
    <xf numFmtId="0" fontId="19" fillId="3" borderId="8" xfId="0" applyFont="1" applyFill="1" applyBorder="1"/>
    <xf numFmtId="1" fontId="19" fillId="2" borderId="11" xfId="0" applyNumberFormat="1" applyFont="1" applyFill="1" applyBorder="1"/>
    <xf numFmtId="0" fontId="19" fillId="4" borderId="11" xfId="0" applyFont="1" applyFill="1" applyBorder="1"/>
    <xf numFmtId="0" fontId="19" fillId="2" borderId="11" xfId="0" applyFont="1" applyFill="1" applyBorder="1"/>
    <xf numFmtId="0" fontId="19" fillId="2" borderId="6" xfId="0" applyFont="1" applyFill="1" applyBorder="1"/>
    <xf numFmtId="0" fontId="19" fillId="3" borderId="46" xfId="0" applyFont="1" applyFill="1" applyBorder="1"/>
    <xf numFmtId="1" fontId="19" fillId="2" borderId="1" xfId="0" applyNumberFormat="1" applyFont="1" applyFill="1" applyBorder="1"/>
    <xf numFmtId="0" fontId="19" fillId="4" borderId="1" xfId="0" applyFont="1" applyFill="1" applyBorder="1"/>
    <xf numFmtId="0" fontId="19" fillId="2" borderId="1" xfId="0" applyFont="1" applyFill="1" applyBorder="1"/>
    <xf numFmtId="0" fontId="19" fillId="2" borderId="21" xfId="0" applyFont="1" applyFill="1" applyBorder="1"/>
    <xf numFmtId="0" fontId="19" fillId="3" borderId="49" xfId="0" applyFont="1" applyFill="1" applyBorder="1"/>
    <xf numFmtId="0" fontId="19" fillId="3" borderId="1" xfId="0" applyFont="1" applyFill="1" applyBorder="1"/>
    <xf numFmtId="0" fontId="19" fillId="3" borderId="21" xfId="0" applyFont="1" applyFill="1" applyBorder="1"/>
    <xf numFmtId="0" fontId="19" fillId="3" borderId="40" xfId="0" applyFont="1" applyFill="1" applyBorder="1"/>
    <xf numFmtId="0" fontId="19" fillId="3" borderId="50" xfId="0" applyFont="1" applyFill="1" applyBorder="1"/>
    <xf numFmtId="0" fontId="19" fillId="3" borderId="14" xfId="0" applyFont="1" applyFill="1" applyBorder="1"/>
    <xf numFmtId="0" fontId="19" fillId="3" borderId="36" xfId="0" applyFont="1" applyFill="1" applyBorder="1"/>
    <xf numFmtId="0" fontId="19" fillId="4" borderId="22" xfId="0" applyFont="1" applyFill="1" applyBorder="1"/>
    <xf numFmtId="0" fontId="19" fillId="2" borderId="29" xfId="0" applyFont="1" applyFill="1" applyBorder="1"/>
    <xf numFmtId="0" fontId="19" fillId="3" borderId="69" xfId="0" applyFont="1" applyFill="1" applyBorder="1"/>
    <xf numFmtId="0" fontId="19" fillId="3" borderId="22" xfId="0" applyFont="1" applyFill="1" applyBorder="1"/>
    <xf numFmtId="0" fontId="19" fillId="3" borderId="29" xfId="0" applyFont="1" applyFill="1" applyBorder="1"/>
    <xf numFmtId="0" fontId="19" fillId="3" borderId="43" xfId="0" applyFont="1" applyFill="1" applyBorder="1"/>
    <xf numFmtId="0" fontId="19" fillId="3" borderId="70" xfId="0" applyFont="1" applyFill="1" applyBorder="1"/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1" fontId="2" fillId="0" borderId="48" xfId="0" applyNumberFormat="1" applyFont="1" applyBorder="1" applyAlignment="1" applyProtection="1">
      <alignment horizontal="center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7" xfId="0" applyNumberFormat="1" applyFont="1" applyBorder="1" applyAlignment="1" applyProtection="1">
      <alignment horizontal="center" vertical="center" shrinkToFit="1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0" fontId="18" fillId="0" borderId="32" xfId="0" applyFont="1" applyBorder="1" applyAlignment="1">
      <alignment horizontal="center" wrapText="1"/>
    </xf>
    <xf numFmtId="49" fontId="2" fillId="0" borderId="4" xfId="0" applyNumberFormat="1" applyFont="1" applyBorder="1" applyAlignment="1" applyProtection="1">
      <alignment horizontal="left" wrapText="1"/>
      <protection hidden="1"/>
    </xf>
    <xf numFmtId="49" fontId="2" fillId="0" borderId="77" xfId="0" applyNumberFormat="1" applyFont="1" applyBorder="1" applyAlignment="1" applyProtection="1">
      <alignment horizontal="left" wrapText="1"/>
      <protection hidden="1"/>
    </xf>
    <xf numFmtId="49" fontId="2" fillId="0" borderId="90" xfId="0" applyNumberFormat="1" applyFont="1" applyBorder="1" applyAlignment="1" applyProtection="1">
      <alignment horizontal="left" wrapText="1"/>
      <protection hidden="1"/>
    </xf>
    <xf numFmtId="49" fontId="2" fillId="0" borderId="15" xfId="0" applyNumberFormat="1" applyFont="1" applyBorder="1" applyAlignment="1" applyProtection="1">
      <alignment horizontal="left" wrapText="1"/>
      <protection hidden="1"/>
    </xf>
    <xf numFmtId="49" fontId="2" fillId="0" borderId="22" xfId="0" applyNumberFormat="1" applyFont="1" applyBorder="1" applyAlignment="1" applyProtection="1">
      <alignment horizontal="left" wrapText="1"/>
      <protection hidden="1"/>
    </xf>
    <xf numFmtId="49" fontId="2" fillId="0" borderId="96" xfId="0" applyNumberFormat="1" applyFont="1" applyBorder="1" applyAlignment="1" applyProtection="1">
      <alignment horizontal="left" wrapText="1"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center" textRotation="90"/>
      <protection hidden="1"/>
    </xf>
    <xf numFmtId="49" fontId="2" fillId="0" borderId="10" xfId="0" applyNumberFormat="1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hidden="1"/>
    </xf>
    <xf numFmtId="1" fontId="2" fillId="0" borderId="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4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86" xfId="0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1" fontId="2" fillId="0" borderId="8" xfId="0" applyNumberFormat="1" applyFont="1" applyBorder="1" applyAlignment="1" applyProtection="1">
      <alignment horizontal="center" vertical="center" wrapText="1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95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" fontId="2" fillId="0" borderId="97" xfId="0" applyNumberFormat="1" applyFont="1" applyBorder="1" applyAlignment="1" applyProtection="1">
      <alignment horizontal="center" vertical="center" shrinkToFit="1"/>
      <protection hidden="1"/>
    </xf>
    <xf numFmtId="1" fontId="2" fillId="0" borderId="94" xfId="0" applyNumberFormat="1" applyFont="1" applyBorder="1" applyAlignment="1" applyProtection="1">
      <alignment horizontal="center" vertical="center" shrinkToFit="1"/>
      <protection hidden="1"/>
    </xf>
    <xf numFmtId="1" fontId="2" fillId="0" borderId="63" xfId="0" applyNumberFormat="1" applyFont="1" applyBorder="1" applyAlignment="1" applyProtection="1">
      <alignment horizontal="center" vertical="center" shrinkToFit="1"/>
      <protection hidden="1"/>
    </xf>
    <xf numFmtId="0" fontId="2" fillId="0" borderId="94" xfId="0" applyNumberFormat="1" applyFont="1" applyBorder="1" applyAlignment="1" applyProtection="1">
      <alignment horizontal="center" vertical="center" shrinkToFit="1"/>
      <protection hidden="1"/>
    </xf>
    <xf numFmtId="0" fontId="2" fillId="0" borderId="33" xfId="0" applyNumberFormat="1" applyFont="1" applyBorder="1" applyAlignment="1" applyProtection="1">
      <alignment horizontal="center" vertical="center" shrinkToFit="1"/>
      <protection hidden="1"/>
    </xf>
    <xf numFmtId="1" fontId="3" fillId="0" borderId="68" xfId="0" applyNumberFormat="1" applyFont="1" applyBorder="1" applyAlignment="1" applyProtection="1">
      <alignment horizontal="center" textRotation="90"/>
      <protection hidden="1"/>
    </xf>
    <xf numFmtId="1" fontId="3" fillId="0" borderId="91" xfId="0" applyNumberFormat="1" applyFont="1" applyBorder="1" applyAlignment="1" applyProtection="1">
      <alignment horizontal="center" textRotation="90"/>
      <protection hidden="1"/>
    </xf>
    <xf numFmtId="0" fontId="2" fillId="0" borderId="95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NumberFormat="1" applyFont="1" applyBorder="1" applyAlignment="1" applyProtection="1">
      <alignment horizontal="center" vertical="center" wrapText="1"/>
      <protection hidden="1"/>
    </xf>
    <xf numFmtId="0" fontId="2" fillId="0" borderId="94" xfId="0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shrinkToFit="1"/>
      <protection hidden="1"/>
    </xf>
    <xf numFmtId="1" fontId="2" fillId="0" borderId="7" xfId="0" applyNumberFormat="1" applyFont="1" applyBorder="1" applyAlignment="1" applyProtection="1">
      <alignment horizontal="center" shrinkToFit="1"/>
      <protection hidden="1"/>
    </xf>
    <xf numFmtId="1" fontId="3" fillId="0" borderId="38" xfId="0" applyNumberFormat="1" applyFont="1" applyBorder="1" applyAlignment="1" applyProtection="1">
      <alignment horizontal="center" textRotation="90"/>
      <protection hidden="1"/>
    </xf>
    <xf numFmtId="1" fontId="3" fillId="0" borderId="92" xfId="0" applyNumberFormat="1" applyFont="1" applyBorder="1" applyAlignment="1" applyProtection="1">
      <alignment horizontal="center" textRotation="90"/>
      <protection hidden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1" fontId="2" fillId="0" borderId="48" xfId="0" applyNumberFormat="1" applyFont="1" applyBorder="1" applyAlignment="1" applyProtection="1">
      <alignment horizontal="center" shrinkToFit="1"/>
      <protection hidden="1"/>
    </xf>
    <xf numFmtId="16" fontId="0" fillId="0" borderId="76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26" xfId="0" applyNumberFormat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10" fillId="7" borderId="93" xfId="0" applyNumberFormat="1" applyFont="1" applyFill="1" applyBorder="1" applyAlignment="1" applyProtection="1">
      <alignment horizontal="center" vertical="center"/>
      <protection hidden="1"/>
    </xf>
    <xf numFmtId="49" fontId="10" fillId="7" borderId="80" xfId="0" applyNumberFormat="1" applyFont="1" applyFill="1" applyBorder="1" applyAlignment="1" applyProtection="1">
      <alignment horizontal="center" vertical="center"/>
      <protection hidden="1"/>
    </xf>
    <xf numFmtId="0" fontId="1" fillId="0" borderId="89" xfId="0" applyFont="1" applyBorder="1" applyAlignment="1">
      <alignment horizontal="left" wrapText="1"/>
    </xf>
    <xf numFmtId="0" fontId="1" fillId="0" borderId="85" xfId="0" applyFont="1" applyBorder="1" applyAlignment="1">
      <alignment horizontal="left" wrapText="1"/>
    </xf>
    <xf numFmtId="0" fontId="1" fillId="0" borderId="86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7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11" fillId="0" borderId="9" xfId="0" applyFont="1" applyFill="1" applyBorder="1" applyAlignment="1">
      <alignment horizontal="left"/>
    </xf>
    <xf numFmtId="1" fontId="2" fillId="0" borderId="11" xfId="0" applyNumberFormat="1" applyFont="1" applyBorder="1" applyAlignment="1" applyProtection="1">
      <alignment horizontal="center" vertical="center" textRotation="90" wrapText="1"/>
      <protection hidden="1"/>
    </xf>
    <xf numFmtId="1" fontId="2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2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8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0" fillId="0" borderId="2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7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44</xdr:col>
      <xdr:colOff>43543</xdr:colOff>
      <xdr:row>40</xdr:row>
      <xdr:rowOff>138782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66702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2;&#1091;&#1088;&#1079;&#1072;&#1085;&#1086;&#1074;&#1072;\Application%20Data\Microsoft\Excel\Program%20Files\MMIS%20Lab\SPO\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"/>
  <sheetViews>
    <sheetView tabSelected="1" view="pageBreakPreview" zoomScale="70" zoomScaleSheetLayoutView="70" workbookViewId="0">
      <selection activeCell="A37" sqref="A1:XFD37"/>
    </sheetView>
  </sheetViews>
  <sheetFormatPr defaultRowHeight="12.75" x14ac:dyDescent="0.2"/>
  <cols>
    <col min="2" max="28" width="3.28515625" customWidth="1"/>
    <col min="29" max="29" width="3.85546875" customWidth="1"/>
    <col min="30" max="53" width="3.28515625" customWidth="1"/>
    <col min="54" max="54" width="5.85546875" customWidth="1"/>
    <col min="55" max="55" width="5.5703125" customWidth="1"/>
    <col min="56" max="56" width="6.42578125" customWidth="1"/>
    <col min="57" max="57" width="5.42578125" customWidth="1"/>
    <col min="58" max="58" width="6.140625" customWidth="1"/>
    <col min="59" max="59" width="5" customWidth="1"/>
    <col min="60" max="60" width="7" customWidth="1"/>
    <col min="61" max="61" width="6.28515625" customWidth="1"/>
    <col min="62" max="62" width="5.7109375" customWidth="1"/>
    <col min="63" max="63" width="6.28515625" customWidth="1"/>
    <col min="64" max="64" width="6" customWidth="1"/>
    <col min="65" max="65" width="6.28515625" customWidth="1"/>
  </cols>
  <sheetData>
    <row r="2" spans="1:1" x14ac:dyDescent="0.2">
      <c r="A2" s="35"/>
    </row>
    <row r="3" spans="1:1" x14ac:dyDescent="0.2">
      <c r="A3" s="35"/>
    </row>
  </sheetData>
  <phoneticPr fontId="0" type="noConversion"/>
  <printOptions horizontalCentered="1" verticalCentered="1"/>
  <pageMargins left="0.56999999999999995" right="3.937007874015748E-2" top="0.1" bottom="3.937007874015748E-2" header="0" footer="0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view="pageBreakPreview" topLeftCell="A13" zoomScaleSheetLayoutView="100" workbookViewId="0">
      <pane xSplit="2" topLeftCell="G1" activePane="topRight" state="frozen"/>
      <selection activeCell="A7" sqref="A7"/>
      <selection pane="topRight" activeCell="L29" sqref="L29"/>
    </sheetView>
  </sheetViews>
  <sheetFormatPr defaultRowHeight="12.75" x14ac:dyDescent="0.2"/>
  <cols>
    <col min="1" max="1" width="9.140625" style="4"/>
    <col min="2" max="2" width="28.28515625" style="4" customWidth="1"/>
    <col min="3" max="3" width="20.7109375" customWidth="1"/>
    <col min="4" max="4" width="5.85546875" customWidth="1"/>
    <col min="5" max="5" width="6.42578125" customWidth="1"/>
    <col min="6" max="6" width="7.42578125" customWidth="1"/>
    <col min="7" max="7" width="6.28515625" customWidth="1"/>
    <col min="8" max="8" width="8.140625" customWidth="1"/>
    <col min="9" max="11" width="6.28515625" customWidth="1"/>
    <col min="12" max="12" width="5.42578125" customWidth="1"/>
    <col min="13" max="14" width="4.28515625" customWidth="1"/>
    <col min="15" max="16" width="5.140625" customWidth="1"/>
    <col min="17" max="17" width="4.28515625" customWidth="1"/>
    <col min="18" max="18" width="5.7109375" customWidth="1"/>
    <col min="19" max="20" width="4.28515625" customWidth="1"/>
    <col min="21" max="21" width="5.5703125" customWidth="1"/>
    <col min="22" max="23" width="4.28515625" customWidth="1"/>
  </cols>
  <sheetData>
    <row r="1" spans="1:23" ht="18.75" customHeight="1" thickBot="1" x14ac:dyDescent="0.3">
      <c r="A1" s="75"/>
      <c r="B1" s="255" t="s">
        <v>77</v>
      </c>
      <c r="C1" s="25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x14ac:dyDescent="0.2">
      <c r="A2" s="256" t="s">
        <v>0</v>
      </c>
      <c r="B2" s="259" t="s">
        <v>1</v>
      </c>
      <c r="C2" s="262" t="s">
        <v>2</v>
      </c>
      <c r="D2" s="264" t="s">
        <v>3</v>
      </c>
      <c r="E2" s="265"/>
      <c r="F2" s="323" t="s">
        <v>4</v>
      </c>
      <c r="G2" s="271" t="s">
        <v>5</v>
      </c>
      <c r="H2" s="272"/>
      <c r="I2" s="272"/>
      <c r="J2" s="272"/>
      <c r="K2" s="27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5"/>
    </row>
    <row r="3" spans="1:23" x14ac:dyDescent="0.2">
      <c r="A3" s="257"/>
      <c r="B3" s="260"/>
      <c r="C3" s="263"/>
      <c r="D3" s="266"/>
      <c r="E3" s="267"/>
      <c r="F3" s="324"/>
      <c r="G3" s="274" t="s">
        <v>6</v>
      </c>
      <c r="H3" s="275"/>
      <c r="I3" s="276"/>
      <c r="J3" s="276"/>
      <c r="K3" s="277"/>
      <c r="L3" s="247" t="s">
        <v>7</v>
      </c>
      <c r="M3" s="248"/>
      <c r="N3" s="248"/>
      <c r="O3" s="248"/>
      <c r="P3" s="248"/>
      <c r="Q3" s="249"/>
      <c r="R3" s="247" t="s">
        <v>8</v>
      </c>
      <c r="S3" s="276"/>
      <c r="T3" s="276"/>
      <c r="U3" s="276"/>
      <c r="V3" s="276"/>
      <c r="W3" s="278"/>
    </row>
    <row r="4" spans="1:23" ht="12.75" customHeight="1" x14ac:dyDescent="0.2">
      <c r="A4" s="257"/>
      <c r="B4" s="260"/>
      <c r="C4" s="268" t="s">
        <v>9</v>
      </c>
      <c r="D4" s="266"/>
      <c r="E4" s="267"/>
      <c r="F4" s="324"/>
      <c r="G4" s="266"/>
      <c r="H4" s="267"/>
      <c r="I4" s="279" t="s">
        <v>10</v>
      </c>
      <c r="J4" s="279" t="s">
        <v>11</v>
      </c>
      <c r="K4" s="274" t="s">
        <v>12</v>
      </c>
      <c r="L4" s="250" t="s">
        <v>13</v>
      </c>
      <c r="M4" s="251"/>
      <c r="N4" s="252"/>
      <c r="O4" s="253" t="s">
        <v>14</v>
      </c>
      <c r="P4" s="251"/>
      <c r="Q4" s="254"/>
      <c r="R4" s="283" t="s">
        <v>15</v>
      </c>
      <c r="S4" s="284"/>
      <c r="T4" s="285"/>
      <c r="U4" s="286" t="s">
        <v>16</v>
      </c>
      <c r="V4" s="284"/>
      <c r="W4" s="287"/>
    </row>
    <row r="5" spans="1:23" ht="23.25" customHeight="1" x14ac:dyDescent="0.2">
      <c r="A5" s="257"/>
      <c r="B5" s="260"/>
      <c r="C5" s="269"/>
      <c r="D5" s="266"/>
      <c r="E5" s="267"/>
      <c r="F5" s="324"/>
      <c r="G5" s="266"/>
      <c r="H5" s="267"/>
      <c r="I5" s="280"/>
      <c r="J5" s="280"/>
      <c r="K5" s="266"/>
      <c r="L5" s="292">
        <v>16</v>
      </c>
      <c r="M5" s="293"/>
      <c r="N5" s="87" t="s">
        <v>17</v>
      </c>
      <c r="O5" s="294">
        <v>16</v>
      </c>
      <c r="P5" s="293"/>
      <c r="Q5" s="153" t="s">
        <v>17</v>
      </c>
      <c r="R5" s="292">
        <v>16</v>
      </c>
      <c r="S5" s="293"/>
      <c r="T5" s="87" t="s">
        <v>17</v>
      </c>
      <c r="U5" s="288">
        <v>10</v>
      </c>
      <c r="V5" s="289"/>
      <c r="W5" s="153" t="s">
        <v>17</v>
      </c>
    </row>
    <row r="6" spans="1:23" ht="21.75" customHeight="1" x14ac:dyDescent="0.2">
      <c r="A6" s="257"/>
      <c r="B6" s="260"/>
      <c r="C6" s="269"/>
      <c r="D6" s="266"/>
      <c r="E6" s="267"/>
      <c r="F6" s="324"/>
      <c r="G6" s="266"/>
      <c r="H6" s="267"/>
      <c r="I6" s="281"/>
      <c r="J6" s="281"/>
      <c r="K6" s="282"/>
      <c r="L6" s="290" t="s">
        <v>6</v>
      </c>
      <c r="M6" s="295" t="s">
        <v>18</v>
      </c>
      <c r="N6" s="296"/>
      <c r="O6" s="297" t="s">
        <v>6</v>
      </c>
      <c r="P6" s="295" t="s">
        <v>18</v>
      </c>
      <c r="Q6" s="302"/>
      <c r="R6" s="290" t="s">
        <v>6</v>
      </c>
      <c r="S6" s="295" t="s">
        <v>18</v>
      </c>
      <c r="T6" s="296"/>
      <c r="U6" s="297" t="s">
        <v>6</v>
      </c>
      <c r="V6" s="295" t="s">
        <v>18</v>
      </c>
      <c r="W6" s="302"/>
    </row>
    <row r="7" spans="1:23" ht="75.75" thickBot="1" x14ac:dyDescent="0.25">
      <c r="A7" s="258"/>
      <c r="B7" s="261"/>
      <c r="C7" s="270"/>
      <c r="D7" s="1" t="s">
        <v>19</v>
      </c>
      <c r="E7" s="1" t="s">
        <v>20</v>
      </c>
      <c r="F7" s="325"/>
      <c r="G7" s="1" t="s">
        <v>19</v>
      </c>
      <c r="H7" s="1" t="s">
        <v>20</v>
      </c>
      <c r="I7" s="1" t="s">
        <v>20</v>
      </c>
      <c r="J7" s="1" t="s">
        <v>20</v>
      </c>
      <c r="K7" s="26" t="s">
        <v>20</v>
      </c>
      <c r="L7" s="291"/>
      <c r="M7" s="2" t="s">
        <v>21</v>
      </c>
      <c r="N7" s="88" t="s">
        <v>22</v>
      </c>
      <c r="O7" s="298"/>
      <c r="P7" s="2" t="s">
        <v>21</v>
      </c>
      <c r="Q7" s="154" t="s">
        <v>22</v>
      </c>
      <c r="R7" s="291"/>
      <c r="S7" s="2" t="s">
        <v>21</v>
      </c>
      <c r="T7" s="88" t="s">
        <v>22</v>
      </c>
      <c r="U7" s="298"/>
      <c r="V7" s="2" t="s">
        <v>21</v>
      </c>
      <c r="W7" s="154" t="s">
        <v>22</v>
      </c>
    </row>
    <row r="8" spans="1:23" ht="13.5" thickBot="1" x14ac:dyDescent="0.25">
      <c r="A8" s="3">
        <v>1</v>
      </c>
      <c r="B8" s="20">
        <v>2</v>
      </c>
      <c r="C8" s="22">
        <v>3</v>
      </c>
      <c r="D8" s="21">
        <v>4</v>
      </c>
      <c r="E8" s="17">
        <v>8</v>
      </c>
      <c r="F8" s="17">
        <v>9</v>
      </c>
      <c r="G8" s="17">
        <v>10</v>
      </c>
      <c r="H8" s="17">
        <v>11</v>
      </c>
      <c r="I8" s="17">
        <v>13</v>
      </c>
      <c r="J8" s="17">
        <v>15</v>
      </c>
      <c r="K8" s="18">
        <v>17</v>
      </c>
      <c r="L8" s="155">
        <v>24</v>
      </c>
      <c r="M8" s="19">
        <v>25</v>
      </c>
      <c r="N8" s="89">
        <v>26</v>
      </c>
      <c r="O8" s="93">
        <v>27</v>
      </c>
      <c r="P8" s="19">
        <v>28</v>
      </c>
      <c r="Q8" s="156">
        <v>29</v>
      </c>
      <c r="R8" s="179">
        <v>30</v>
      </c>
      <c r="S8" s="19">
        <v>31</v>
      </c>
      <c r="T8" s="89">
        <v>32</v>
      </c>
      <c r="U8" s="110">
        <v>33</v>
      </c>
      <c r="V8" s="19">
        <v>34</v>
      </c>
      <c r="W8" s="156">
        <v>35</v>
      </c>
    </row>
    <row r="9" spans="1:23" ht="13.5" customHeight="1" thickBot="1" x14ac:dyDescent="0.3">
      <c r="A9" s="6"/>
      <c r="B9" s="15"/>
      <c r="C9" s="148"/>
      <c r="D9" s="141"/>
      <c r="E9" s="28"/>
      <c r="F9" s="28"/>
      <c r="G9" s="29"/>
      <c r="H9" s="28"/>
      <c r="I9" s="28"/>
      <c r="J9" s="28"/>
      <c r="K9" s="30"/>
      <c r="L9" s="166">
        <f t="shared" ref="L9:W9" si="0">L10+L17+L20</f>
        <v>576</v>
      </c>
      <c r="M9" s="69">
        <f t="shared" si="0"/>
        <v>372</v>
      </c>
      <c r="N9" s="90">
        <f t="shared" si="0"/>
        <v>0</v>
      </c>
      <c r="O9" s="104">
        <f t="shared" si="0"/>
        <v>576</v>
      </c>
      <c r="P9" s="69">
        <f t="shared" si="0"/>
        <v>386</v>
      </c>
      <c r="Q9" s="157">
        <f t="shared" si="0"/>
        <v>30</v>
      </c>
      <c r="R9" s="166">
        <f t="shared" si="0"/>
        <v>576</v>
      </c>
      <c r="S9" s="69">
        <f t="shared" si="0"/>
        <v>387</v>
      </c>
      <c r="T9" s="90">
        <f t="shared" si="0"/>
        <v>0</v>
      </c>
      <c r="U9" s="104">
        <f t="shared" si="0"/>
        <v>360</v>
      </c>
      <c r="V9" s="69">
        <f t="shared" si="0"/>
        <v>268</v>
      </c>
      <c r="W9" s="157">
        <f t="shared" si="0"/>
        <v>20</v>
      </c>
    </row>
    <row r="10" spans="1:23" ht="36.75" thickBot="1" x14ac:dyDescent="0.3">
      <c r="A10" s="11" t="s">
        <v>26</v>
      </c>
      <c r="B10" s="16" t="s">
        <v>27</v>
      </c>
      <c r="C10" s="149"/>
      <c r="D10" s="146">
        <v>492</v>
      </c>
      <c r="E10" s="77">
        <f>H10*1.5</f>
        <v>636</v>
      </c>
      <c r="F10" s="77">
        <f>E10-H10</f>
        <v>212</v>
      </c>
      <c r="G10" s="41">
        <v>328</v>
      </c>
      <c r="H10" s="40">
        <f>SUM(H11:H16)</f>
        <v>424</v>
      </c>
      <c r="I10" s="40">
        <f>SUM(I11:I16)</f>
        <v>124</v>
      </c>
      <c r="J10" s="40">
        <f>SUM(J11:J16)</f>
        <v>300</v>
      </c>
      <c r="K10" s="67"/>
      <c r="L10" s="158">
        <f>SUM(L11:L16)</f>
        <v>112</v>
      </c>
      <c r="M10" s="40">
        <f t="shared" ref="M10:W10" si="1">SUM(M11:M16)</f>
        <v>84</v>
      </c>
      <c r="N10" s="67">
        <f t="shared" si="1"/>
        <v>0</v>
      </c>
      <c r="O10" s="94">
        <f>SUM(O11:O16)</f>
        <v>208</v>
      </c>
      <c r="P10" s="40">
        <f t="shared" si="1"/>
        <v>116</v>
      </c>
      <c r="Q10" s="159">
        <f t="shared" si="1"/>
        <v>0</v>
      </c>
      <c r="R10" s="158">
        <f t="shared" si="1"/>
        <v>64</v>
      </c>
      <c r="S10" s="40">
        <f t="shared" si="1"/>
        <v>62</v>
      </c>
      <c r="T10" s="67">
        <f t="shared" si="1"/>
        <v>0</v>
      </c>
      <c r="U10" s="94">
        <f>SUM(U11:U16)</f>
        <v>40</v>
      </c>
      <c r="V10" s="40">
        <f t="shared" si="1"/>
        <v>38</v>
      </c>
      <c r="W10" s="159">
        <f t="shared" si="1"/>
        <v>0</v>
      </c>
    </row>
    <row r="11" spans="1:23" ht="15" x14ac:dyDescent="0.2">
      <c r="A11" s="12" t="s">
        <v>28</v>
      </c>
      <c r="B11" s="7" t="s">
        <v>29</v>
      </c>
      <c r="C11" s="151" t="s">
        <v>81</v>
      </c>
      <c r="D11" s="143"/>
      <c r="E11" s="224">
        <f t="shared" ref="E11:E41" si="2">H11*1.5</f>
        <v>72</v>
      </c>
      <c r="F11" s="224">
        <f t="shared" ref="F11:F41" si="3">E11-H11</f>
        <v>24</v>
      </c>
      <c r="G11" s="225">
        <v>48</v>
      </c>
      <c r="H11" s="226">
        <f t="shared" ref="H11:H16" si="4">L11+O11+R11+U11</f>
        <v>48</v>
      </c>
      <c r="I11" s="226">
        <f t="shared" ref="I11:I41" si="5">H11-J11</f>
        <v>42</v>
      </c>
      <c r="J11" s="226">
        <f t="shared" ref="J11:J16" si="6">M11+P11+S11+V11</f>
        <v>6</v>
      </c>
      <c r="K11" s="227"/>
      <c r="L11" s="208"/>
      <c r="M11" s="209"/>
      <c r="N11" s="210"/>
      <c r="O11" s="211">
        <v>48</v>
      </c>
      <c r="P11" s="209">
        <v>6</v>
      </c>
      <c r="Q11" s="228"/>
      <c r="R11" s="208"/>
      <c r="S11" s="209"/>
      <c r="T11" s="210"/>
      <c r="U11" s="211"/>
      <c r="V11" s="209"/>
      <c r="W11" s="228"/>
    </row>
    <row r="12" spans="1:23" ht="15" x14ac:dyDescent="0.2">
      <c r="A12" s="14" t="s">
        <v>30</v>
      </c>
      <c r="B12" s="8" t="s">
        <v>24</v>
      </c>
      <c r="C12" s="151" t="s">
        <v>109</v>
      </c>
      <c r="D12" s="144"/>
      <c r="E12" s="221">
        <f t="shared" si="2"/>
        <v>72</v>
      </c>
      <c r="F12" s="221">
        <f t="shared" si="3"/>
        <v>24</v>
      </c>
      <c r="G12" s="213">
        <v>48</v>
      </c>
      <c r="H12" s="214">
        <f t="shared" si="4"/>
        <v>48</v>
      </c>
      <c r="I12" s="214">
        <f t="shared" si="5"/>
        <v>26</v>
      </c>
      <c r="J12" s="214">
        <f t="shared" si="6"/>
        <v>22</v>
      </c>
      <c r="K12" s="219"/>
      <c r="L12" s="215">
        <v>48</v>
      </c>
      <c r="M12" s="216">
        <v>22</v>
      </c>
      <c r="N12" s="217"/>
      <c r="O12" s="218"/>
      <c r="P12" s="216"/>
      <c r="Q12" s="220"/>
      <c r="R12" s="215"/>
      <c r="S12" s="216"/>
      <c r="T12" s="217"/>
      <c r="U12" s="218"/>
      <c r="V12" s="216"/>
      <c r="W12" s="220"/>
    </row>
    <row r="13" spans="1:23" ht="15" x14ac:dyDescent="0.2">
      <c r="A13" s="14" t="s">
        <v>31</v>
      </c>
      <c r="B13" s="8" t="s">
        <v>23</v>
      </c>
      <c r="C13" s="151" t="s">
        <v>83</v>
      </c>
      <c r="D13" s="144"/>
      <c r="E13" s="221">
        <f t="shared" si="2"/>
        <v>174</v>
      </c>
      <c r="F13" s="221">
        <f t="shared" si="3"/>
        <v>58</v>
      </c>
      <c r="G13" s="213">
        <v>116</v>
      </c>
      <c r="H13" s="214">
        <f t="shared" si="4"/>
        <v>116</v>
      </c>
      <c r="I13" s="214">
        <f t="shared" si="5"/>
        <v>0</v>
      </c>
      <c r="J13" s="214">
        <f t="shared" si="6"/>
        <v>116</v>
      </c>
      <c r="K13" s="219"/>
      <c r="L13" s="215">
        <v>32</v>
      </c>
      <c r="M13" s="216">
        <v>32</v>
      </c>
      <c r="N13" s="217"/>
      <c r="O13" s="218">
        <v>32</v>
      </c>
      <c r="P13" s="216">
        <v>32</v>
      </c>
      <c r="Q13" s="220"/>
      <c r="R13" s="215">
        <v>32</v>
      </c>
      <c r="S13" s="216">
        <v>32</v>
      </c>
      <c r="T13" s="217"/>
      <c r="U13" s="218">
        <v>20</v>
      </c>
      <c r="V13" s="216">
        <v>20</v>
      </c>
      <c r="W13" s="220"/>
    </row>
    <row r="14" spans="1:23" ht="15" x14ac:dyDescent="0.2">
      <c r="A14" s="14" t="s">
        <v>32</v>
      </c>
      <c r="B14" s="8" t="s">
        <v>25</v>
      </c>
      <c r="C14" s="151" t="s">
        <v>110</v>
      </c>
      <c r="D14" s="144"/>
      <c r="E14" s="221">
        <v>232</v>
      </c>
      <c r="F14" s="221">
        <f t="shared" si="3"/>
        <v>116</v>
      </c>
      <c r="G14" s="213">
        <v>116</v>
      </c>
      <c r="H14" s="214">
        <f t="shared" si="4"/>
        <v>116</v>
      </c>
      <c r="I14" s="214">
        <f t="shared" si="5"/>
        <v>8</v>
      </c>
      <c r="J14" s="214">
        <f t="shared" si="6"/>
        <v>108</v>
      </c>
      <c r="K14" s="219"/>
      <c r="L14" s="215">
        <v>32</v>
      </c>
      <c r="M14" s="216">
        <v>30</v>
      </c>
      <c r="N14" s="217"/>
      <c r="O14" s="218">
        <v>32</v>
      </c>
      <c r="P14" s="216">
        <v>30</v>
      </c>
      <c r="Q14" s="220"/>
      <c r="R14" s="215">
        <v>32</v>
      </c>
      <c r="S14" s="216">
        <v>30</v>
      </c>
      <c r="T14" s="217"/>
      <c r="U14" s="218">
        <v>20</v>
      </c>
      <c r="V14" s="216">
        <v>18</v>
      </c>
      <c r="W14" s="220"/>
    </row>
    <row r="15" spans="1:23" ht="15" x14ac:dyDescent="0.2">
      <c r="A15" s="14" t="s">
        <v>33</v>
      </c>
      <c r="B15" s="8" t="s">
        <v>73</v>
      </c>
      <c r="C15" s="151" t="s">
        <v>81</v>
      </c>
      <c r="D15" s="144"/>
      <c r="E15" s="221">
        <f>H15*1.5</f>
        <v>96</v>
      </c>
      <c r="F15" s="221">
        <f>E15-H15</f>
        <v>32</v>
      </c>
      <c r="G15" s="213"/>
      <c r="H15" s="214">
        <f t="shared" si="4"/>
        <v>64</v>
      </c>
      <c r="I15" s="214">
        <f>H15-J15</f>
        <v>32</v>
      </c>
      <c r="J15" s="214">
        <f t="shared" si="6"/>
        <v>32</v>
      </c>
      <c r="K15" s="219"/>
      <c r="L15" s="215"/>
      <c r="M15" s="216"/>
      <c r="N15" s="217"/>
      <c r="O15" s="218">
        <v>64</v>
      </c>
      <c r="P15" s="216">
        <v>32</v>
      </c>
      <c r="Q15" s="220"/>
      <c r="R15" s="215"/>
      <c r="S15" s="216"/>
      <c r="T15" s="217"/>
      <c r="U15" s="218"/>
      <c r="V15" s="216"/>
      <c r="W15" s="220"/>
    </row>
    <row r="16" spans="1:23" ht="15.75" thickBot="1" x14ac:dyDescent="0.25">
      <c r="A16" s="25" t="s">
        <v>74</v>
      </c>
      <c r="B16" s="39" t="s">
        <v>34</v>
      </c>
      <c r="C16" s="151" t="s">
        <v>109</v>
      </c>
      <c r="D16" s="145"/>
      <c r="E16" s="229">
        <f t="shared" si="2"/>
        <v>48</v>
      </c>
      <c r="F16" s="229">
        <f t="shared" si="3"/>
        <v>16</v>
      </c>
      <c r="G16" s="230"/>
      <c r="H16" s="214">
        <f t="shared" si="4"/>
        <v>32</v>
      </c>
      <c r="I16" s="231">
        <f t="shared" si="5"/>
        <v>16</v>
      </c>
      <c r="J16" s="214">
        <f t="shared" si="6"/>
        <v>16</v>
      </c>
      <c r="K16" s="232"/>
      <c r="L16" s="233"/>
      <c r="M16" s="234"/>
      <c r="N16" s="235"/>
      <c r="O16" s="236">
        <v>32</v>
      </c>
      <c r="P16" s="234">
        <v>16</v>
      </c>
      <c r="Q16" s="237"/>
      <c r="R16" s="233"/>
      <c r="S16" s="234"/>
      <c r="T16" s="235"/>
      <c r="U16" s="236"/>
      <c r="V16" s="234"/>
      <c r="W16" s="237"/>
    </row>
    <row r="17" spans="1:23" ht="30.75" customHeight="1" thickBot="1" x14ac:dyDescent="0.3">
      <c r="A17" s="23" t="s">
        <v>35</v>
      </c>
      <c r="B17" s="16" t="s">
        <v>36</v>
      </c>
      <c r="C17" s="149"/>
      <c r="D17" s="146">
        <v>138</v>
      </c>
      <c r="E17" s="40">
        <f t="shared" si="2"/>
        <v>240</v>
      </c>
      <c r="F17" s="40">
        <f t="shared" si="3"/>
        <v>80</v>
      </c>
      <c r="G17" s="41">
        <v>92</v>
      </c>
      <c r="H17" s="40">
        <f>SUM(H18:H19)</f>
        <v>160</v>
      </c>
      <c r="I17" s="40">
        <f>SUM(I18:I19)</f>
        <v>57</v>
      </c>
      <c r="J17" s="40">
        <f>SUM(J18:J19)</f>
        <v>103</v>
      </c>
      <c r="K17" s="67"/>
      <c r="L17" s="158">
        <f t="shared" ref="L17:W17" si="7">SUM(L18:L19)</f>
        <v>64</v>
      </c>
      <c r="M17" s="40">
        <f t="shared" si="7"/>
        <v>32</v>
      </c>
      <c r="N17" s="67">
        <f t="shared" si="7"/>
        <v>0</v>
      </c>
      <c r="O17" s="94">
        <f t="shared" si="7"/>
        <v>64</v>
      </c>
      <c r="P17" s="40">
        <f t="shared" si="7"/>
        <v>58</v>
      </c>
      <c r="Q17" s="159">
        <f t="shared" si="7"/>
        <v>0</v>
      </c>
      <c r="R17" s="158">
        <f t="shared" si="7"/>
        <v>32</v>
      </c>
      <c r="S17" s="40">
        <f t="shared" si="7"/>
        <v>13</v>
      </c>
      <c r="T17" s="67">
        <f t="shared" si="7"/>
        <v>0</v>
      </c>
      <c r="U17" s="94">
        <f t="shared" si="7"/>
        <v>0</v>
      </c>
      <c r="V17" s="40">
        <f t="shared" si="7"/>
        <v>0</v>
      </c>
      <c r="W17" s="159">
        <f t="shared" si="7"/>
        <v>0</v>
      </c>
    </row>
    <row r="18" spans="1:23" ht="27.75" customHeight="1" x14ac:dyDescent="0.2">
      <c r="A18" s="14" t="s">
        <v>37</v>
      </c>
      <c r="B18" s="13" t="s">
        <v>96</v>
      </c>
      <c r="C18" s="151" t="s">
        <v>81</v>
      </c>
      <c r="D18" s="143"/>
      <c r="E18" s="226">
        <f t="shared" si="2"/>
        <v>192</v>
      </c>
      <c r="F18" s="226">
        <f t="shared" si="3"/>
        <v>64</v>
      </c>
      <c r="G18" s="225"/>
      <c r="H18" s="226">
        <f>L18+O18+R18+U18</f>
        <v>128</v>
      </c>
      <c r="I18" s="226">
        <f t="shared" si="5"/>
        <v>38</v>
      </c>
      <c r="J18" s="226">
        <f>M18+P18+S18+V18</f>
        <v>90</v>
      </c>
      <c r="K18" s="227"/>
      <c r="L18" s="208">
        <v>64</v>
      </c>
      <c r="M18" s="209">
        <v>32</v>
      </c>
      <c r="N18" s="210"/>
      <c r="O18" s="211">
        <v>64</v>
      </c>
      <c r="P18" s="209">
        <v>58</v>
      </c>
      <c r="Q18" s="228"/>
      <c r="R18" s="208"/>
      <c r="S18" s="209"/>
      <c r="T18" s="210"/>
      <c r="U18" s="211"/>
      <c r="V18" s="209"/>
      <c r="W18" s="228"/>
    </row>
    <row r="19" spans="1:23" ht="26.25" thickBot="1" x14ac:dyDescent="0.25">
      <c r="A19" s="14" t="s">
        <v>38</v>
      </c>
      <c r="B19" s="9" t="s">
        <v>39</v>
      </c>
      <c r="C19" s="151" t="s">
        <v>82</v>
      </c>
      <c r="D19" s="144"/>
      <c r="E19" s="214">
        <f t="shared" si="2"/>
        <v>48</v>
      </c>
      <c r="F19" s="214">
        <f t="shared" si="3"/>
        <v>16</v>
      </c>
      <c r="G19" s="213"/>
      <c r="H19" s="214">
        <f>L19+O19+R19+U19</f>
        <v>32</v>
      </c>
      <c r="I19" s="214">
        <f t="shared" si="5"/>
        <v>19</v>
      </c>
      <c r="J19" s="214">
        <f>M19+P19+S19+V19</f>
        <v>13</v>
      </c>
      <c r="K19" s="219"/>
      <c r="L19" s="215"/>
      <c r="M19" s="216"/>
      <c r="N19" s="217"/>
      <c r="O19" s="218"/>
      <c r="P19" s="216"/>
      <c r="Q19" s="220"/>
      <c r="R19" s="215">
        <v>32</v>
      </c>
      <c r="S19" s="216">
        <v>13</v>
      </c>
      <c r="T19" s="217"/>
      <c r="U19" s="218"/>
      <c r="V19" s="216"/>
      <c r="W19" s="220"/>
    </row>
    <row r="20" spans="1:23" ht="30" customHeight="1" thickBot="1" x14ac:dyDescent="0.3">
      <c r="A20" s="11" t="s">
        <v>40</v>
      </c>
      <c r="B20" s="31" t="s">
        <v>41</v>
      </c>
      <c r="C20" s="150"/>
      <c r="D20" s="141">
        <v>1584</v>
      </c>
      <c r="E20" s="28">
        <f>H20*1.5</f>
        <v>2256</v>
      </c>
      <c r="F20" s="28">
        <f t="shared" si="3"/>
        <v>752</v>
      </c>
      <c r="G20" s="29">
        <v>1056</v>
      </c>
      <c r="H20" s="51">
        <f>H21+H31</f>
        <v>1504</v>
      </c>
      <c r="I20" s="51">
        <f>H20-J20</f>
        <v>494</v>
      </c>
      <c r="J20" s="51">
        <f>J21+J31</f>
        <v>1010</v>
      </c>
      <c r="K20" s="30">
        <f>K21+K31</f>
        <v>30</v>
      </c>
      <c r="L20" s="167">
        <f t="shared" ref="L20:W20" si="8">L21+L31</f>
        <v>400</v>
      </c>
      <c r="M20" s="28">
        <f t="shared" si="8"/>
        <v>256</v>
      </c>
      <c r="N20" s="30">
        <f t="shared" si="8"/>
        <v>0</v>
      </c>
      <c r="O20" s="95">
        <f t="shared" si="8"/>
        <v>304</v>
      </c>
      <c r="P20" s="28">
        <f t="shared" si="8"/>
        <v>212</v>
      </c>
      <c r="Q20" s="160">
        <f t="shared" si="8"/>
        <v>30</v>
      </c>
      <c r="R20" s="167">
        <f t="shared" si="8"/>
        <v>480</v>
      </c>
      <c r="S20" s="28">
        <f t="shared" si="8"/>
        <v>312</v>
      </c>
      <c r="T20" s="30">
        <f t="shared" si="8"/>
        <v>0</v>
      </c>
      <c r="U20" s="95">
        <f t="shared" si="8"/>
        <v>320</v>
      </c>
      <c r="V20" s="28">
        <f t="shared" si="8"/>
        <v>230</v>
      </c>
      <c r="W20" s="160">
        <f t="shared" si="8"/>
        <v>20</v>
      </c>
    </row>
    <row r="21" spans="1:23" ht="23.25" thickBot="1" x14ac:dyDescent="0.3">
      <c r="A21" s="42" t="s">
        <v>42</v>
      </c>
      <c r="B21" s="43" t="s">
        <v>43</v>
      </c>
      <c r="C21" s="150"/>
      <c r="D21" s="142">
        <v>696</v>
      </c>
      <c r="E21" s="52">
        <f t="shared" si="2"/>
        <v>1710</v>
      </c>
      <c r="F21" s="52">
        <f t="shared" si="3"/>
        <v>570</v>
      </c>
      <c r="G21" s="34">
        <v>464</v>
      </c>
      <c r="H21" s="52">
        <f>SUM(H22:H30)</f>
        <v>1140</v>
      </c>
      <c r="I21" s="52">
        <f>SUM(I22:I30)</f>
        <v>306</v>
      </c>
      <c r="J21" s="52">
        <f>SUM(J22:J30)</f>
        <v>834</v>
      </c>
      <c r="K21" s="105">
        <f>SUM(K22:K29)</f>
        <v>0</v>
      </c>
      <c r="L21" s="161">
        <f t="shared" ref="L21:W21" si="9">SUM(L22:L30)</f>
        <v>272</v>
      </c>
      <c r="M21" s="45">
        <f t="shared" si="9"/>
        <v>200</v>
      </c>
      <c r="N21" s="68">
        <f t="shared" si="9"/>
        <v>0</v>
      </c>
      <c r="O21" s="96">
        <f t="shared" si="9"/>
        <v>192</v>
      </c>
      <c r="P21" s="45">
        <f t="shared" si="9"/>
        <v>144</v>
      </c>
      <c r="Q21" s="162">
        <f t="shared" si="9"/>
        <v>0</v>
      </c>
      <c r="R21" s="161">
        <f t="shared" si="9"/>
        <v>416</v>
      </c>
      <c r="S21" s="45">
        <f t="shared" si="9"/>
        <v>280</v>
      </c>
      <c r="T21" s="68">
        <f t="shared" si="9"/>
        <v>0</v>
      </c>
      <c r="U21" s="96">
        <f t="shared" si="9"/>
        <v>260</v>
      </c>
      <c r="V21" s="45">
        <f t="shared" si="9"/>
        <v>210</v>
      </c>
      <c r="W21" s="162">
        <f t="shared" si="9"/>
        <v>0</v>
      </c>
    </row>
    <row r="22" spans="1:23" ht="25.5" x14ac:dyDescent="0.2">
      <c r="A22" s="14" t="s">
        <v>87</v>
      </c>
      <c r="B22" s="10" t="s">
        <v>76</v>
      </c>
      <c r="C22" s="151" t="s">
        <v>109</v>
      </c>
      <c r="D22" s="143"/>
      <c r="E22" s="224">
        <f t="shared" si="2"/>
        <v>72</v>
      </c>
      <c r="F22" s="224">
        <f t="shared" si="3"/>
        <v>24</v>
      </c>
      <c r="G22" s="225"/>
      <c r="H22" s="226">
        <f>L22+O22+R22+U22</f>
        <v>48</v>
      </c>
      <c r="I22" s="226">
        <f t="shared" si="5"/>
        <v>24</v>
      </c>
      <c r="J22" s="226">
        <f>M22+P22+S22+V22</f>
        <v>24</v>
      </c>
      <c r="K22" s="227"/>
      <c r="L22" s="222">
        <v>48</v>
      </c>
      <c r="M22" s="223">
        <v>24</v>
      </c>
      <c r="N22" s="238"/>
      <c r="O22" s="239"/>
      <c r="P22" s="223"/>
      <c r="Q22" s="212"/>
      <c r="R22" s="222"/>
      <c r="S22" s="223"/>
      <c r="T22" s="238"/>
      <c r="U22" s="239"/>
      <c r="V22" s="223"/>
      <c r="W22" s="212"/>
    </row>
    <row r="23" spans="1:23" ht="25.5" x14ac:dyDescent="0.2">
      <c r="A23" s="14" t="s">
        <v>88</v>
      </c>
      <c r="B23" s="10" t="s">
        <v>97</v>
      </c>
      <c r="C23" s="151" t="s">
        <v>111</v>
      </c>
      <c r="D23" s="144"/>
      <c r="E23" s="221">
        <f t="shared" si="2"/>
        <v>450</v>
      </c>
      <c r="F23" s="221">
        <f t="shared" si="3"/>
        <v>150</v>
      </c>
      <c r="G23" s="213"/>
      <c r="H23" s="214">
        <f>L23+O23+R23+U23</f>
        <v>300</v>
      </c>
      <c r="I23" s="214">
        <f t="shared" si="5"/>
        <v>28</v>
      </c>
      <c r="J23" s="214">
        <f>M23+P23+S23+V23</f>
        <v>272</v>
      </c>
      <c r="K23" s="219"/>
      <c r="L23" s="215">
        <v>96</v>
      </c>
      <c r="M23" s="216">
        <v>86</v>
      </c>
      <c r="N23" s="217"/>
      <c r="O23" s="218">
        <v>64</v>
      </c>
      <c r="P23" s="216">
        <v>58</v>
      </c>
      <c r="Q23" s="220"/>
      <c r="R23" s="215">
        <v>80</v>
      </c>
      <c r="S23" s="216">
        <v>74</v>
      </c>
      <c r="T23" s="217"/>
      <c r="U23" s="218">
        <v>60</v>
      </c>
      <c r="V23" s="216">
        <v>54</v>
      </c>
      <c r="W23" s="220"/>
    </row>
    <row r="24" spans="1:23" ht="25.5" x14ac:dyDescent="0.2">
      <c r="A24" s="14" t="s">
        <v>89</v>
      </c>
      <c r="B24" s="9" t="s">
        <v>98</v>
      </c>
      <c r="C24" s="151" t="s">
        <v>83</v>
      </c>
      <c r="D24" s="144"/>
      <c r="E24" s="221">
        <f t="shared" si="2"/>
        <v>282</v>
      </c>
      <c r="F24" s="221">
        <f t="shared" si="3"/>
        <v>94</v>
      </c>
      <c r="G24" s="213"/>
      <c r="H24" s="214">
        <f t="shared" ref="H24:H30" si="10">L24+O24+R24+U24</f>
        <v>188</v>
      </c>
      <c r="I24" s="214">
        <f>H24-J24-K24</f>
        <v>74</v>
      </c>
      <c r="J24" s="214">
        <f t="shared" ref="J24:J30" si="11">M24+P24+S24+V24</f>
        <v>114</v>
      </c>
      <c r="K24" s="219"/>
      <c r="L24" s="215"/>
      <c r="M24" s="216"/>
      <c r="N24" s="217"/>
      <c r="O24" s="218">
        <v>32</v>
      </c>
      <c r="P24" s="216">
        <v>12</v>
      </c>
      <c r="Q24" s="220"/>
      <c r="R24" s="215">
        <v>96</v>
      </c>
      <c r="S24" s="216">
        <v>54</v>
      </c>
      <c r="T24" s="217"/>
      <c r="U24" s="218">
        <v>60</v>
      </c>
      <c r="V24" s="216">
        <v>48</v>
      </c>
      <c r="W24" s="220"/>
    </row>
    <row r="25" spans="1:23" ht="15" x14ac:dyDescent="0.2">
      <c r="A25" s="14" t="s">
        <v>90</v>
      </c>
      <c r="B25" s="10" t="s">
        <v>99</v>
      </c>
      <c r="C25" s="151" t="s">
        <v>112</v>
      </c>
      <c r="D25" s="144"/>
      <c r="E25" s="221">
        <f t="shared" si="2"/>
        <v>144</v>
      </c>
      <c r="F25" s="221">
        <f t="shared" si="3"/>
        <v>48</v>
      </c>
      <c r="G25" s="213"/>
      <c r="H25" s="214">
        <f t="shared" si="10"/>
        <v>96</v>
      </c>
      <c r="I25" s="214">
        <f t="shared" si="5"/>
        <v>48</v>
      </c>
      <c r="J25" s="214">
        <f t="shared" si="11"/>
        <v>48</v>
      </c>
      <c r="K25" s="219"/>
      <c r="L25" s="215">
        <v>64</v>
      </c>
      <c r="M25" s="216">
        <v>32</v>
      </c>
      <c r="N25" s="217"/>
      <c r="O25" s="218">
        <v>32</v>
      </c>
      <c r="P25" s="216">
        <v>16</v>
      </c>
      <c r="Q25" s="220"/>
      <c r="R25" s="215"/>
      <c r="S25" s="216"/>
      <c r="T25" s="217"/>
      <c r="U25" s="218"/>
      <c r="V25" s="216"/>
      <c r="W25" s="220"/>
    </row>
    <row r="26" spans="1:23" ht="15" x14ac:dyDescent="0.2">
      <c r="A26" s="14" t="s">
        <v>91</v>
      </c>
      <c r="B26" s="10" t="s">
        <v>100</v>
      </c>
      <c r="C26" s="151" t="s">
        <v>82</v>
      </c>
      <c r="D26" s="144"/>
      <c r="E26" s="221">
        <f t="shared" si="2"/>
        <v>72</v>
      </c>
      <c r="F26" s="221">
        <f t="shared" si="3"/>
        <v>24</v>
      </c>
      <c r="G26" s="213"/>
      <c r="H26" s="214">
        <f t="shared" si="10"/>
        <v>48</v>
      </c>
      <c r="I26" s="214">
        <f t="shared" si="5"/>
        <v>24</v>
      </c>
      <c r="J26" s="214">
        <f t="shared" si="11"/>
        <v>24</v>
      </c>
      <c r="K26" s="219"/>
      <c r="L26" s="215"/>
      <c r="M26" s="216"/>
      <c r="N26" s="217"/>
      <c r="O26" s="218"/>
      <c r="P26" s="216"/>
      <c r="Q26" s="220"/>
      <c r="R26" s="215">
        <v>48</v>
      </c>
      <c r="S26" s="216">
        <v>24</v>
      </c>
      <c r="T26" s="217"/>
      <c r="U26" s="218"/>
      <c r="V26" s="216"/>
      <c r="W26" s="220"/>
    </row>
    <row r="27" spans="1:23" ht="25.5" x14ac:dyDescent="0.2">
      <c r="A27" s="14" t="s">
        <v>92</v>
      </c>
      <c r="B27" s="10" t="s">
        <v>44</v>
      </c>
      <c r="C27" s="151" t="s">
        <v>83</v>
      </c>
      <c r="D27" s="144"/>
      <c r="E27" s="221">
        <f t="shared" si="2"/>
        <v>102</v>
      </c>
      <c r="F27" s="221">
        <f t="shared" si="3"/>
        <v>34</v>
      </c>
      <c r="G27" s="213">
        <v>68</v>
      </c>
      <c r="H27" s="214">
        <f t="shared" si="10"/>
        <v>68</v>
      </c>
      <c r="I27" s="214">
        <f t="shared" si="5"/>
        <v>34</v>
      </c>
      <c r="J27" s="214">
        <f t="shared" si="11"/>
        <v>34</v>
      </c>
      <c r="K27" s="219"/>
      <c r="L27" s="215"/>
      <c r="M27" s="216"/>
      <c r="N27" s="217"/>
      <c r="O27" s="218"/>
      <c r="P27" s="216"/>
      <c r="Q27" s="220"/>
      <c r="R27" s="215">
        <v>48</v>
      </c>
      <c r="S27" s="216">
        <v>24</v>
      </c>
      <c r="T27" s="217"/>
      <c r="U27" s="218">
        <v>20</v>
      </c>
      <c r="V27" s="216">
        <v>10</v>
      </c>
      <c r="W27" s="220"/>
    </row>
    <row r="28" spans="1:23" ht="15" customHeight="1" x14ac:dyDescent="0.2">
      <c r="A28" s="14" t="s">
        <v>93</v>
      </c>
      <c r="B28" s="64" t="s">
        <v>106</v>
      </c>
      <c r="C28" s="151" t="s">
        <v>83</v>
      </c>
      <c r="D28" s="144"/>
      <c r="E28" s="221">
        <f t="shared" si="2"/>
        <v>162</v>
      </c>
      <c r="F28" s="221">
        <f t="shared" si="3"/>
        <v>54</v>
      </c>
      <c r="G28" s="213"/>
      <c r="H28" s="214">
        <f t="shared" si="10"/>
        <v>108</v>
      </c>
      <c r="I28" s="214">
        <f t="shared" si="5"/>
        <v>28</v>
      </c>
      <c r="J28" s="214">
        <f t="shared" si="11"/>
        <v>80</v>
      </c>
      <c r="K28" s="219"/>
      <c r="L28" s="215"/>
      <c r="M28" s="216"/>
      <c r="N28" s="217"/>
      <c r="O28" s="218"/>
      <c r="P28" s="216"/>
      <c r="Q28" s="220"/>
      <c r="R28" s="215">
        <v>48</v>
      </c>
      <c r="S28" s="216">
        <v>28</v>
      </c>
      <c r="T28" s="217"/>
      <c r="U28" s="218">
        <v>60</v>
      </c>
      <c r="V28" s="216">
        <v>52</v>
      </c>
      <c r="W28" s="220"/>
    </row>
    <row r="29" spans="1:23" ht="26.25" thickBot="1" x14ac:dyDescent="0.25">
      <c r="A29" s="14" t="s">
        <v>94</v>
      </c>
      <c r="B29" s="64" t="s">
        <v>120</v>
      </c>
      <c r="C29" s="151" t="s">
        <v>83</v>
      </c>
      <c r="D29" s="144"/>
      <c r="E29" s="229">
        <f t="shared" si="2"/>
        <v>78</v>
      </c>
      <c r="F29" s="221">
        <f t="shared" si="3"/>
        <v>26</v>
      </c>
      <c r="G29" s="213"/>
      <c r="H29" s="214">
        <f t="shared" si="10"/>
        <v>52</v>
      </c>
      <c r="I29" s="214">
        <f t="shared" si="5"/>
        <v>26</v>
      </c>
      <c r="J29" s="214">
        <f t="shared" si="11"/>
        <v>26</v>
      </c>
      <c r="K29" s="219"/>
      <c r="L29" s="215"/>
      <c r="M29" s="216"/>
      <c r="N29" s="217"/>
      <c r="O29" s="218"/>
      <c r="P29" s="216"/>
      <c r="Q29" s="220"/>
      <c r="R29" s="215">
        <v>32</v>
      </c>
      <c r="S29" s="216">
        <v>16</v>
      </c>
      <c r="T29" s="217"/>
      <c r="U29" s="218">
        <v>20</v>
      </c>
      <c r="V29" s="216">
        <v>10</v>
      </c>
      <c r="W29" s="220"/>
    </row>
    <row r="30" spans="1:23" ht="29.25" customHeight="1" thickBot="1" x14ac:dyDescent="0.25">
      <c r="A30" s="14" t="s">
        <v>95</v>
      </c>
      <c r="B30" s="198" t="s">
        <v>75</v>
      </c>
      <c r="C30" s="151" t="s">
        <v>83</v>
      </c>
      <c r="D30" s="199"/>
      <c r="E30" s="229">
        <f t="shared" si="2"/>
        <v>348</v>
      </c>
      <c r="F30" s="221">
        <f t="shared" si="3"/>
        <v>116</v>
      </c>
      <c r="G30" s="240"/>
      <c r="H30" s="214">
        <f t="shared" si="10"/>
        <v>232</v>
      </c>
      <c r="I30" s="214">
        <f t="shared" si="5"/>
        <v>20</v>
      </c>
      <c r="J30" s="214">
        <f t="shared" si="11"/>
        <v>212</v>
      </c>
      <c r="K30" s="241"/>
      <c r="L30" s="242">
        <v>64</v>
      </c>
      <c r="M30" s="243">
        <v>58</v>
      </c>
      <c r="N30" s="244"/>
      <c r="O30" s="245">
        <v>64</v>
      </c>
      <c r="P30" s="243">
        <v>58</v>
      </c>
      <c r="Q30" s="246"/>
      <c r="R30" s="242">
        <v>64</v>
      </c>
      <c r="S30" s="243">
        <v>60</v>
      </c>
      <c r="T30" s="244"/>
      <c r="U30" s="245">
        <v>40</v>
      </c>
      <c r="V30" s="243">
        <v>36</v>
      </c>
      <c r="W30" s="246"/>
    </row>
    <row r="31" spans="1:23" ht="21.75" customHeight="1" thickBot="1" x14ac:dyDescent="0.25">
      <c r="A31" s="48" t="s">
        <v>45</v>
      </c>
      <c r="B31" s="49" t="s">
        <v>46</v>
      </c>
      <c r="C31" s="152"/>
      <c r="D31" s="142">
        <v>1326</v>
      </c>
      <c r="E31" s="52">
        <f>E32+E36+E40</f>
        <v>546</v>
      </c>
      <c r="F31" s="52">
        <f>F32+F36+F40</f>
        <v>182</v>
      </c>
      <c r="G31" s="34">
        <v>884</v>
      </c>
      <c r="H31" s="52">
        <f>H32+H36+H40</f>
        <v>364</v>
      </c>
      <c r="I31" s="52">
        <f>I32+I36+I40</f>
        <v>158</v>
      </c>
      <c r="J31" s="52">
        <f>J32+J36+J40</f>
        <v>176</v>
      </c>
      <c r="K31" s="105">
        <f>K32+K36+K40</f>
        <v>30</v>
      </c>
      <c r="L31" s="168">
        <f t="shared" ref="L31:W31" si="12">L32+L36+L40</f>
        <v>128</v>
      </c>
      <c r="M31" s="52">
        <f t="shared" si="12"/>
        <v>56</v>
      </c>
      <c r="N31" s="105">
        <f t="shared" si="12"/>
        <v>0</v>
      </c>
      <c r="O31" s="97">
        <f t="shared" si="12"/>
        <v>112</v>
      </c>
      <c r="P31" s="52">
        <f t="shared" si="12"/>
        <v>68</v>
      </c>
      <c r="Q31" s="169">
        <f t="shared" si="12"/>
        <v>30</v>
      </c>
      <c r="R31" s="168">
        <f t="shared" si="12"/>
        <v>64</v>
      </c>
      <c r="S31" s="52">
        <f t="shared" si="12"/>
        <v>32</v>
      </c>
      <c r="T31" s="105">
        <f t="shared" si="12"/>
        <v>0</v>
      </c>
      <c r="U31" s="97">
        <f t="shared" si="12"/>
        <v>60</v>
      </c>
      <c r="V31" s="52">
        <f t="shared" si="12"/>
        <v>20</v>
      </c>
      <c r="W31" s="169">
        <f t="shared" si="12"/>
        <v>20</v>
      </c>
    </row>
    <row r="32" spans="1:23" ht="23.25" thickBot="1" x14ac:dyDescent="0.25">
      <c r="A32" s="46" t="s">
        <v>47</v>
      </c>
      <c r="B32" s="47" t="s">
        <v>101</v>
      </c>
      <c r="C32" s="200" t="s">
        <v>113</v>
      </c>
      <c r="D32" s="130"/>
      <c r="E32" s="71">
        <f t="shared" si="2"/>
        <v>216</v>
      </c>
      <c r="F32" s="71">
        <f t="shared" si="3"/>
        <v>72</v>
      </c>
      <c r="G32" s="24"/>
      <c r="H32" s="72">
        <f>SUM(H33:H33)</f>
        <v>144</v>
      </c>
      <c r="I32" s="72">
        <f>SUM(I33:I33)</f>
        <v>30</v>
      </c>
      <c r="J32" s="72">
        <f>SUM(J33:J33)</f>
        <v>84</v>
      </c>
      <c r="K32" s="73">
        <f>SUM(K33:K33)</f>
        <v>30</v>
      </c>
      <c r="L32" s="170">
        <f t="shared" ref="L32:W32" si="13">SUM(L33:L33)</f>
        <v>32</v>
      </c>
      <c r="M32" s="60">
        <f t="shared" si="13"/>
        <v>16</v>
      </c>
      <c r="N32" s="106">
        <f t="shared" si="13"/>
        <v>0</v>
      </c>
      <c r="O32" s="98">
        <f t="shared" si="13"/>
        <v>112</v>
      </c>
      <c r="P32" s="60">
        <f t="shared" si="13"/>
        <v>68</v>
      </c>
      <c r="Q32" s="171">
        <f t="shared" si="13"/>
        <v>30</v>
      </c>
      <c r="R32" s="170">
        <f t="shared" si="13"/>
        <v>0</v>
      </c>
      <c r="S32" s="60">
        <f t="shared" si="13"/>
        <v>0</v>
      </c>
      <c r="T32" s="106">
        <f t="shared" si="13"/>
        <v>0</v>
      </c>
      <c r="U32" s="98">
        <f t="shared" si="13"/>
        <v>0</v>
      </c>
      <c r="V32" s="60">
        <f t="shared" si="13"/>
        <v>0</v>
      </c>
      <c r="W32" s="171">
        <f t="shared" si="13"/>
        <v>0</v>
      </c>
    </row>
    <row r="33" spans="1:23" ht="25.5" x14ac:dyDescent="0.2">
      <c r="A33" s="14" t="s">
        <v>48</v>
      </c>
      <c r="B33" s="9" t="s">
        <v>102</v>
      </c>
      <c r="C33" s="151" t="s">
        <v>114</v>
      </c>
      <c r="D33" s="147"/>
      <c r="E33" s="204">
        <f t="shared" si="2"/>
        <v>216</v>
      </c>
      <c r="F33" s="204">
        <f t="shared" si="3"/>
        <v>72</v>
      </c>
      <c r="G33" s="205"/>
      <c r="H33" s="206">
        <f>L33+O33+R33+U33</f>
        <v>144</v>
      </c>
      <c r="I33" s="206">
        <f>H33-J33-K33</f>
        <v>30</v>
      </c>
      <c r="J33" s="206">
        <f>M33+P33+S33+V33</f>
        <v>84</v>
      </c>
      <c r="K33" s="207">
        <v>30</v>
      </c>
      <c r="L33" s="242">
        <v>32</v>
      </c>
      <c r="M33" s="243">
        <v>16</v>
      </c>
      <c r="N33" s="244"/>
      <c r="O33" s="245">
        <v>112</v>
      </c>
      <c r="P33" s="243">
        <v>68</v>
      </c>
      <c r="Q33" s="246">
        <v>30</v>
      </c>
      <c r="R33" s="222"/>
      <c r="S33" s="223"/>
      <c r="T33" s="238"/>
      <c r="U33" s="239"/>
      <c r="V33" s="223"/>
      <c r="W33" s="212"/>
    </row>
    <row r="34" spans="1:23" x14ac:dyDescent="0.2">
      <c r="A34" s="14" t="s">
        <v>49</v>
      </c>
      <c r="B34" s="32" t="s">
        <v>50</v>
      </c>
      <c r="C34" s="201" t="s">
        <v>81</v>
      </c>
      <c r="D34" s="62"/>
      <c r="E34" s="83">
        <v>36</v>
      </c>
      <c r="F34" s="70"/>
      <c r="G34" s="37"/>
      <c r="H34" s="84">
        <v>36</v>
      </c>
      <c r="I34" s="37"/>
      <c r="J34" s="84"/>
      <c r="K34" s="107"/>
      <c r="L34" s="116"/>
      <c r="M34" s="37"/>
      <c r="N34" s="107"/>
      <c r="O34" s="99">
        <v>36</v>
      </c>
      <c r="P34" s="37"/>
      <c r="Q34" s="117"/>
      <c r="R34" s="180"/>
      <c r="S34" s="37"/>
      <c r="T34" s="107"/>
      <c r="U34" s="111"/>
      <c r="V34" s="37"/>
      <c r="W34" s="117"/>
    </row>
    <row r="35" spans="1:23" ht="34.5" thickBot="1" x14ac:dyDescent="0.25">
      <c r="A35" s="14" t="s">
        <v>51</v>
      </c>
      <c r="B35" s="33" t="s">
        <v>52</v>
      </c>
      <c r="C35" s="202" t="s">
        <v>81</v>
      </c>
      <c r="D35" s="74"/>
      <c r="E35" s="83">
        <v>36</v>
      </c>
      <c r="F35" s="85"/>
      <c r="G35" s="50"/>
      <c r="H35" s="84">
        <v>36</v>
      </c>
      <c r="I35" s="50"/>
      <c r="J35" s="84"/>
      <c r="K35" s="108"/>
      <c r="L35" s="172"/>
      <c r="M35" s="50"/>
      <c r="N35" s="108"/>
      <c r="O35" s="101">
        <v>36</v>
      </c>
      <c r="P35" s="50"/>
      <c r="Q35" s="173"/>
      <c r="R35" s="180"/>
      <c r="S35" s="50"/>
      <c r="T35" s="108"/>
      <c r="U35" s="140"/>
      <c r="V35" s="50"/>
      <c r="W35" s="173"/>
    </row>
    <row r="36" spans="1:23" ht="23.25" thickBot="1" x14ac:dyDescent="0.25">
      <c r="A36" s="46" t="s">
        <v>53</v>
      </c>
      <c r="B36" s="47" t="s">
        <v>104</v>
      </c>
      <c r="C36" s="200" t="s">
        <v>108</v>
      </c>
      <c r="D36" s="130"/>
      <c r="E36" s="78">
        <f>H36*1.5</f>
        <v>186</v>
      </c>
      <c r="F36" s="78">
        <f t="shared" si="3"/>
        <v>62</v>
      </c>
      <c r="G36" s="24"/>
      <c r="H36" s="44">
        <f>SUM(H37:H37)</f>
        <v>124</v>
      </c>
      <c r="I36" s="44">
        <f>SUM(I37:I37)</f>
        <v>72</v>
      </c>
      <c r="J36" s="44">
        <f>SUM(J37:J37)</f>
        <v>52</v>
      </c>
      <c r="K36" s="91">
        <f>SUM(K37:K37)</f>
        <v>0</v>
      </c>
      <c r="L36" s="174">
        <f t="shared" ref="L36:W36" si="14">SUM(L37:L37)</f>
        <v>0</v>
      </c>
      <c r="M36" s="53">
        <f t="shared" si="14"/>
        <v>0</v>
      </c>
      <c r="N36" s="109">
        <f t="shared" si="14"/>
        <v>0</v>
      </c>
      <c r="O36" s="102">
        <f t="shared" si="14"/>
        <v>0</v>
      </c>
      <c r="P36" s="53">
        <f t="shared" si="14"/>
        <v>0</v>
      </c>
      <c r="Q36" s="175">
        <f t="shared" si="14"/>
        <v>0</v>
      </c>
      <c r="R36" s="174">
        <f t="shared" si="14"/>
        <v>64</v>
      </c>
      <c r="S36" s="53">
        <f t="shared" si="14"/>
        <v>32</v>
      </c>
      <c r="T36" s="109">
        <f t="shared" si="14"/>
        <v>0</v>
      </c>
      <c r="U36" s="102">
        <f t="shared" si="14"/>
        <v>60</v>
      </c>
      <c r="V36" s="53">
        <f t="shared" si="14"/>
        <v>20</v>
      </c>
      <c r="W36" s="175">
        <f t="shared" si="14"/>
        <v>20</v>
      </c>
    </row>
    <row r="37" spans="1:23" ht="25.5" x14ac:dyDescent="0.2">
      <c r="A37" s="14" t="s">
        <v>54</v>
      </c>
      <c r="B37" s="9" t="s">
        <v>105</v>
      </c>
      <c r="C37" s="151"/>
      <c r="D37" s="143"/>
      <c r="E37" s="221">
        <f t="shared" si="2"/>
        <v>186</v>
      </c>
      <c r="F37" s="224">
        <f t="shared" si="3"/>
        <v>62</v>
      </c>
      <c r="G37" s="225"/>
      <c r="H37" s="226">
        <f>L37+O37+R37+U37</f>
        <v>124</v>
      </c>
      <c r="I37" s="226">
        <f t="shared" si="5"/>
        <v>72</v>
      </c>
      <c r="J37" s="226">
        <f>M37+P37+S37+V37</f>
        <v>52</v>
      </c>
      <c r="K37" s="227"/>
      <c r="L37" s="208"/>
      <c r="M37" s="209"/>
      <c r="N37" s="210"/>
      <c r="O37" s="211"/>
      <c r="P37" s="209"/>
      <c r="Q37" s="228"/>
      <c r="R37" s="208">
        <v>64</v>
      </c>
      <c r="S37" s="209">
        <v>32</v>
      </c>
      <c r="T37" s="210"/>
      <c r="U37" s="211">
        <v>60</v>
      </c>
      <c r="V37" s="209">
        <v>20</v>
      </c>
      <c r="W37" s="228">
        <v>20</v>
      </c>
    </row>
    <row r="38" spans="1:23" ht="15" customHeight="1" x14ac:dyDescent="0.2">
      <c r="A38" s="14" t="s">
        <v>55</v>
      </c>
      <c r="B38" s="32" t="s">
        <v>50</v>
      </c>
      <c r="C38" s="201" t="s">
        <v>83</v>
      </c>
      <c r="D38" s="62"/>
      <c r="E38" s="70">
        <v>288</v>
      </c>
      <c r="F38" s="70"/>
      <c r="G38" s="37"/>
      <c r="H38" s="37">
        <v>288</v>
      </c>
      <c r="I38" s="37"/>
      <c r="J38" s="86"/>
      <c r="K38" s="107"/>
      <c r="L38" s="116"/>
      <c r="M38" s="37"/>
      <c r="N38" s="107"/>
      <c r="O38" s="99"/>
      <c r="P38" s="37"/>
      <c r="Q38" s="117"/>
      <c r="R38" s="116"/>
      <c r="S38" s="37"/>
      <c r="T38" s="107"/>
      <c r="U38" s="99">
        <v>36</v>
      </c>
      <c r="V38" s="37"/>
      <c r="W38" s="117"/>
    </row>
    <row r="39" spans="1:23" ht="34.5" thickBot="1" x14ac:dyDescent="0.25">
      <c r="A39" s="14" t="s">
        <v>56</v>
      </c>
      <c r="B39" s="33" t="s">
        <v>52</v>
      </c>
      <c r="C39" s="202" t="s">
        <v>83</v>
      </c>
      <c r="D39" s="74"/>
      <c r="E39" s="85">
        <v>144</v>
      </c>
      <c r="F39" s="85"/>
      <c r="G39" s="50"/>
      <c r="H39" s="50">
        <v>144</v>
      </c>
      <c r="I39" s="50"/>
      <c r="J39" s="50"/>
      <c r="K39" s="108"/>
      <c r="L39" s="172"/>
      <c r="M39" s="50"/>
      <c r="N39" s="108"/>
      <c r="O39" s="101"/>
      <c r="P39" s="50"/>
      <c r="Q39" s="173"/>
      <c r="R39" s="172"/>
      <c r="S39" s="50"/>
      <c r="T39" s="108"/>
      <c r="U39" s="101">
        <v>108</v>
      </c>
      <c r="V39" s="50"/>
      <c r="W39" s="173"/>
    </row>
    <row r="40" spans="1:23" ht="34.5" thickBot="1" x14ac:dyDescent="0.25">
      <c r="A40" s="46" t="s">
        <v>57</v>
      </c>
      <c r="B40" s="47" t="s">
        <v>103</v>
      </c>
      <c r="C40" s="200" t="s">
        <v>115</v>
      </c>
      <c r="D40" s="130"/>
      <c r="E40" s="71">
        <f t="shared" si="2"/>
        <v>144</v>
      </c>
      <c r="F40" s="71">
        <f t="shared" si="3"/>
        <v>48</v>
      </c>
      <c r="G40" s="24"/>
      <c r="H40" s="44">
        <f>SUM(H41:H41)</f>
        <v>96</v>
      </c>
      <c r="I40" s="44">
        <f>SUM(I41:I41)</f>
        <v>56</v>
      </c>
      <c r="J40" s="44">
        <f>SUM(J41:J41)</f>
        <v>40</v>
      </c>
      <c r="K40" s="91">
        <f>SUM(K41:K41)</f>
        <v>0</v>
      </c>
      <c r="L40" s="174">
        <f t="shared" ref="L40:W40" si="15">SUM(L41:L41)</f>
        <v>96</v>
      </c>
      <c r="M40" s="53">
        <f t="shared" si="15"/>
        <v>40</v>
      </c>
      <c r="N40" s="109">
        <f t="shared" si="15"/>
        <v>0</v>
      </c>
      <c r="O40" s="102">
        <f t="shared" si="15"/>
        <v>0</v>
      </c>
      <c r="P40" s="53">
        <f t="shared" si="15"/>
        <v>0</v>
      </c>
      <c r="Q40" s="175">
        <f t="shared" si="15"/>
        <v>0</v>
      </c>
      <c r="R40" s="174">
        <f t="shared" si="15"/>
        <v>0</v>
      </c>
      <c r="S40" s="53">
        <f t="shared" si="15"/>
        <v>0</v>
      </c>
      <c r="T40" s="109">
        <f t="shared" si="15"/>
        <v>0</v>
      </c>
      <c r="U40" s="102">
        <f t="shared" si="15"/>
        <v>0</v>
      </c>
      <c r="V40" s="53">
        <f t="shared" si="15"/>
        <v>0</v>
      </c>
      <c r="W40" s="175">
        <f t="shared" si="15"/>
        <v>0</v>
      </c>
    </row>
    <row r="41" spans="1:23" ht="51" x14ac:dyDescent="0.2">
      <c r="A41" s="14" t="s">
        <v>58</v>
      </c>
      <c r="B41" s="9" t="s">
        <v>107</v>
      </c>
      <c r="C41" s="151" t="s">
        <v>116</v>
      </c>
      <c r="D41" s="143"/>
      <c r="E41" s="226">
        <f t="shared" si="2"/>
        <v>144</v>
      </c>
      <c r="F41" s="226">
        <f t="shared" si="3"/>
        <v>48</v>
      </c>
      <c r="G41" s="225"/>
      <c r="H41" s="226">
        <f>L41+O41+R41+U41</f>
        <v>96</v>
      </c>
      <c r="I41" s="226">
        <f t="shared" si="5"/>
        <v>56</v>
      </c>
      <c r="J41" s="226">
        <f>M41+P41+S41+V41</f>
        <v>40</v>
      </c>
      <c r="K41" s="227"/>
      <c r="L41" s="242">
        <v>96</v>
      </c>
      <c r="M41" s="243">
        <v>40</v>
      </c>
      <c r="N41" s="244"/>
      <c r="O41" s="245"/>
      <c r="P41" s="243"/>
      <c r="Q41" s="246"/>
      <c r="R41" s="208"/>
      <c r="S41" s="209"/>
      <c r="T41" s="210"/>
      <c r="U41" s="211"/>
      <c r="V41" s="209"/>
      <c r="W41" s="228"/>
    </row>
    <row r="42" spans="1:23" x14ac:dyDescent="0.2">
      <c r="A42" s="14" t="s">
        <v>59</v>
      </c>
      <c r="B42" s="32" t="s">
        <v>50</v>
      </c>
      <c r="C42" s="201" t="s">
        <v>109</v>
      </c>
      <c r="D42" s="62"/>
      <c r="E42" s="70">
        <v>72</v>
      </c>
      <c r="F42" s="70"/>
      <c r="G42" s="37"/>
      <c r="H42" s="37">
        <v>72</v>
      </c>
      <c r="I42" s="37"/>
      <c r="J42" s="84"/>
      <c r="K42" s="107"/>
      <c r="L42" s="116"/>
      <c r="M42" s="37"/>
      <c r="N42" s="107"/>
      <c r="O42" s="99">
        <v>72</v>
      </c>
      <c r="P42" s="37"/>
      <c r="Q42" s="117"/>
      <c r="R42" s="116"/>
      <c r="S42" s="37"/>
      <c r="T42" s="107"/>
      <c r="U42" s="99"/>
      <c r="V42" s="37"/>
      <c r="W42" s="117"/>
    </row>
    <row r="43" spans="1:23" ht="34.5" thickBot="1" x14ac:dyDescent="0.25">
      <c r="A43" s="14" t="s">
        <v>60</v>
      </c>
      <c r="B43" s="33" t="s">
        <v>52</v>
      </c>
      <c r="C43" s="202" t="s">
        <v>109</v>
      </c>
      <c r="D43" s="74"/>
      <c r="E43" s="85">
        <v>144</v>
      </c>
      <c r="F43" s="85"/>
      <c r="G43" s="50"/>
      <c r="H43" s="50">
        <v>144</v>
      </c>
      <c r="I43" s="50"/>
      <c r="J43" s="84"/>
      <c r="K43" s="108"/>
      <c r="L43" s="172"/>
      <c r="M43" s="50"/>
      <c r="N43" s="108"/>
      <c r="O43" s="101">
        <v>144</v>
      </c>
      <c r="P43" s="50"/>
      <c r="Q43" s="173"/>
      <c r="R43" s="172"/>
      <c r="S43" s="50"/>
      <c r="T43" s="108"/>
      <c r="U43" s="101"/>
      <c r="V43" s="50"/>
      <c r="W43" s="173"/>
    </row>
    <row r="44" spans="1:23" ht="18" customHeight="1" thickBot="1" x14ac:dyDescent="0.25">
      <c r="A44" s="122" t="s">
        <v>84</v>
      </c>
      <c r="B44" s="129" t="s">
        <v>85</v>
      </c>
      <c r="C44" s="203" t="s">
        <v>83</v>
      </c>
      <c r="D44" s="130"/>
      <c r="E44" s="131"/>
      <c r="F44" s="131"/>
      <c r="G44" s="24"/>
      <c r="H44" s="132"/>
      <c r="I44" s="132"/>
      <c r="J44" s="132"/>
      <c r="K44" s="133"/>
      <c r="L44" s="134"/>
      <c r="M44" s="135"/>
      <c r="N44" s="136"/>
      <c r="O44" s="137"/>
      <c r="P44" s="135"/>
      <c r="Q44" s="138"/>
      <c r="R44" s="134"/>
      <c r="S44" s="135"/>
      <c r="T44" s="136"/>
      <c r="U44" s="139"/>
      <c r="V44" s="135"/>
      <c r="W44" s="138"/>
    </row>
    <row r="45" spans="1:23" ht="30.75" customHeight="1" thickBot="1" x14ac:dyDescent="0.25">
      <c r="A45" s="123" t="s">
        <v>86</v>
      </c>
      <c r="B45" s="124" t="s">
        <v>79</v>
      </c>
      <c r="C45" s="125"/>
      <c r="D45" s="126"/>
      <c r="E45" s="126"/>
      <c r="F45" s="127"/>
      <c r="G45" s="126"/>
      <c r="H45" s="126"/>
      <c r="I45" s="126"/>
      <c r="J45" s="126"/>
      <c r="K45" s="126"/>
      <c r="L45" s="163"/>
      <c r="M45" s="126"/>
      <c r="N45" s="126"/>
      <c r="O45" s="126"/>
      <c r="P45" s="126"/>
      <c r="Q45" s="128"/>
      <c r="R45" s="163"/>
      <c r="S45" s="126"/>
      <c r="T45" s="126"/>
      <c r="U45" s="126"/>
      <c r="V45" s="126"/>
      <c r="W45" s="128"/>
    </row>
    <row r="46" spans="1:23" ht="23.25" customHeight="1" thickBot="1" x14ac:dyDescent="0.25">
      <c r="A46" s="183" t="s">
        <v>61</v>
      </c>
      <c r="B46" s="184" t="s">
        <v>62</v>
      </c>
      <c r="C46" s="185"/>
      <c r="D46" s="186"/>
      <c r="E46" s="66"/>
      <c r="F46" s="187"/>
      <c r="G46" s="186"/>
      <c r="H46" s="66" t="s">
        <v>117</v>
      </c>
      <c r="I46" s="66"/>
      <c r="J46" s="66"/>
      <c r="K46" s="92"/>
      <c r="L46" s="176">
        <f>L9/L5</f>
        <v>36</v>
      </c>
      <c r="M46" s="76"/>
      <c r="N46" s="197"/>
      <c r="O46" s="195">
        <f>O9/O5</f>
        <v>36</v>
      </c>
      <c r="P46" s="76"/>
      <c r="Q46" s="177"/>
      <c r="R46" s="176">
        <f>R9/R5</f>
        <v>36</v>
      </c>
      <c r="S46" s="76"/>
      <c r="T46" s="197"/>
      <c r="U46" s="195">
        <f>U9/U5</f>
        <v>36</v>
      </c>
      <c r="V46" s="76"/>
      <c r="W46" s="177"/>
    </row>
    <row r="47" spans="1:23" ht="27.75" customHeight="1" thickBot="1" x14ac:dyDescent="0.3">
      <c r="A47" s="309" t="s">
        <v>63</v>
      </c>
      <c r="B47" s="310"/>
      <c r="C47" s="188"/>
      <c r="D47" s="189">
        <v>3132</v>
      </c>
      <c r="E47" s="190">
        <f>E9+E10+E17+E20</f>
        <v>3132</v>
      </c>
      <c r="F47" s="191"/>
      <c r="G47" s="192">
        <v>2088</v>
      </c>
      <c r="H47" s="190">
        <f>H9+H10+H17+H20</f>
        <v>2088</v>
      </c>
      <c r="I47" s="190"/>
      <c r="J47" s="190"/>
      <c r="K47" s="193"/>
      <c r="L47" s="178"/>
      <c r="M47" s="164"/>
      <c r="N47" s="194"/>
      <c r="O47" s="196"/>
      <c r="P47" s="164"/>
      <c r="Q47" s="165"/>
      <c r="R47" s="178"/>
      <c r="S47" s="164"/>
      <c r="T47" s="194"/>
      <c r="U47" s="196"/>
      <c r="V47" s="164"/>
      <c r="W47" s="165"/>
    </row>
    <row r="48" spans="1:23" ht="30.75" customHeight="1" thickTop="1" thickBot="1" x14ac:dyDescent="0.25">
      <c r="A48" s="181"/>
      <c r="B48" s="54"/>
      <c r="C48" s="55"/>
      <c r="D48" s="56"/>
      <c r="E48" s="56"/>
      <c r="F48" s="57"/>
      <c r="G48" s="56"/>
      <c r="H48" s="56"/>
      <c r="I48" s="56"/>
      <c r="J48" s="56"/>
      <c r="K48" s="56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7.25" customHeight="1" x14ac:dyDescent="0.2">
      <c r="A49" s="311" t="s">
        <v>118</v>
      </c>
      <c r="B49" s="312"/>
      <c r="C49" s="312"/>
      <c r="D49" s="312"/>
      <c r="E49" s="312"/>
      <c r="F49" s="312"/>
      <c r="G49" s="313"/>
      <c r="H49" s="314" t="s">
        <v>6</v>
      </c>
      <c r="I49" s="316" t="s">
        <v>64</v>
      </c>
      <c r="J49" s="317"/>
      <c r="K49" s="318"/>
      <c r="L49" s="114">
        <v>11</v>
      </c>
      <c r="M49" s="38"/>
      <c r="N49" s="103"/>
      <c r="O49" s="61">
        <v>12</v>
      </c>
      <c r="P49" s="38"/>
      <c r="Q49" s="115"/>
      <c r="R49" s="114">
        <v>8</v>
      </c>
      <c r="S49" s="38"/>
      <c r="T49" s="103"/>
      <c r="U49" s="61">
        <v>12</v>
      </c>
      <c r="V49" s="38"/>
      <c r="W49" s="115"/>
    </row>
    <row r="50" spans="1:23" ht="24" customHeight="1" x14ac:dyDescent="0.2">
      <c r="A50" s="319" t="s">
        <v>119</v>
      </c>
      <c r="B50" s="320"/>
      <c r="C50" s="320"/>
      <c r="D50" s="320"/>
      <c r="E50" s="320"/>
      <c r="F50" s="320"/>
      <c r="G50" s="321"/>
      <c r="H50" s="314"/>
      <c r="I50" s="322" t="s">
        <v>80</v>
      </c>
      <c r="J50" s="307"/>
      <c r="K50" s="308"/>
      <c r="L50" s="116"/>
      <c r="M50" s="37"/>
      <c r="N50" s="100"/>
      <c r="O50" s="62">
        <v>6</v>
      </c>
      <c r="P50" s="37"/>
      <c r="Q50" s="117"/>
      <c r="R50" s="116">
        <v>1</v>
      </c>
      <c r="S50" s="37"/>
      <c r="T50" s="100"/>
      <c r="U50" s="62">
        <v>1</v>
      </c>
      <c r="V50" s="37"/>
      <c r="W50" s="117"/>
    </row>
    <row r="51" spans="1:23" ht="27.75" customHeight="1" x14ac:dyDescent="0.2">
      <c r="A51" s="319" t="s">
        <v>65</v>
      </c>
      <c r="B51" s="320"/>
      <c r="C51" s="320"/>
      <c r="D51" s="320"/>
      <c r="E51" s="320"/>
      <c r="F51" s="320"/>
      <c r="G51" s="321"/>
      <c r="H51" s="314"/>
      <c r="I51" s="299" t="s">
        <v>66</v>
      </c>
      <c r="J51" s="300"/>
      <c r="K51" s="301"/>
      <c r="L51" s="116"/>
      <c r="M51" s="37"/>
      <c r="N51" s="100"/>
      <c r="O51" s="62"/>
      <c r="P51" s="37"/>
      <c r="Q51" s="117"/>
      <c r="R51" s="116">
        <v>1</v>
      </c>
      <c r="S51" s="37"/>
      <c r="T51" s="100"/>
      <c r="U51" s="62">
        <v>4</v>
      </c>
      <c r="V51" s="37"/>
      <c r="W51" s="117"/>
    </row>
    <row r="52" spans="1:23" ht="63" customHeight="1" x14ac:dyDescent="0.2">
      <c r="A52" s="332" t="s">
        <v>78</v>
      </c>
      <c r="B52" s="333"/>
      <c r="C52" s="333"/>
      <c r="D52" s="333"/>
      <c r="E52" s="333"/>
      <c r="F52" s="333"/>
      <c r="G52" s="334"/>
      <c r="H52" s="314"/>
      <c r="I52" s="335" t="s">
        <v>67</v>
      </c>
      <c r="J52" s="336"/>
      <c r="K52" s="337"/>
      <c r="L52" s="116"/>
      <c r="M52" s="37"/>
      <c r="N52" s="100"/>
      <c r="O52" s="62"/>
      <c r="P52" s="37"/>
      <c r="Q52" s="117"/>
      <c r="R52" s="116"/>
      <c r="S52" s="37"/>
      <c r="T52" s="100"/>
      <c r="U52" s="62"/>
      <c r="V52" s="37"/>
      <c r="W52" s="117"/>
    </row>
    <row r="53" spans="1:23" x14ac:dyDescent="0.2">
      <c r="A53" s="182"/>
      <c r="B53" s="58"/>
      <c r="C53" s="27"/>
      <c r="D53" s="36"/>
      <c r="E53" s="36"/>
      <c r="F53" s="59"/>
      <c r="G53" s="63"/>
      <c r="H53" s="314"/>
      <c r="I53" s="299" t="s">
        <v>68</v>
      </c>
      <c r="J53" s="300"/>
      <c r="K53" s="301"/>
      <c r="L53" s="118">
        <v>2</v>
      </c>
      <c r="M53" s="80"/>
      <c r="N53" s="112"/>
      <c r="O53" s="79">
        <v>2</v>
      </c>
      <c r="P53" s="80"/>
      <c r="Q53" s="119"/>
      <c r="R53" s="118">
        <v>3</v>
      </c>
      <c r="S53" s="80"/>
      <c r="T53" s="112"/>
      <c r="U53" s="79">
        <v>3</v>
      </c>
      <c r="V53" s="80"/>
      <c r="W53" s="119"/>
    </row>
    <row r="54" spans="1:23" x14ac:dyDescent="0.2">
      <c r="A54" s="303" t="s">
        <v>69</v>
      </c>
      <c r="B54" s="304"/>
      <c r="C54" s="304"/>
      <c r="D54" s="304"/>
      <c r="E54" s="304"/>
      <c r="F54" s="304"/>
      <c r="G54" s="305"/>
      <c r="H54" s="314"/>
      <c r="I54" s="306" t="s">
        <v>70</v>
      </c>
      <c r="J54" s="307"/>
      <c r="K54" s="308"/>
      <c r="L54" s="118">
        <v>1</v>
      </c>
      <c r="M54" s="80"/>
      <c r="N54" s="112"/>
      <c r="O54" s="79">
        <v>4</v>
      </c>
      <c r="P54" s="80"/>
      <c r="Q54" s="119"/>
      <c r="R54" s="118">
        <v>1</v>
      </c>
      <c r="S54" s="80"/>
      <c r="T54" s="112"/>
      <c r="U54" s="79">
        <v>8</v>
      </c>
      <c r="V54" s="80"/>
      <c r="W54" s="119"/>
    </row>
    <row r="55" spans="1:23" ht="16.5" customHeight="1" thickBot="1" x14ac:dyDescent="0.25">
      <c r="A55" s="326" t="s">
        <v>71</v>
      </c>
      <c r="B55" s="327"/>
      <c r="C55" s="327"/>
      <c r="D55" s="327"/>
      <c r="E55" s="327"/>
      <c r="F55" s="327"/>
      <c r="G55" s="328"/>
      <c r="H55" s="315"/>
      <c r="I55" s="329" t="s">
        <v>72</v>
      </c>
      <c r="J55" s="330"/>
      <c r="K55" s="331"/>
      <c r="L55" s="120"/>
      <c r="M55" s="82"/>
      <c r="N55" s="113"/>
      <c r="O55" s="81"/>
      <c r="P55" s="82"/>
      <c r="Q55" s="121"/>
      <c r="R55" s="120"/>
      <c r="S55" s="82"/>
      <c r="T55" s="113"/>
      <c r="U55" s="81"/>
      <c r="V55" s="82"/>
      <c r="W55" s="121"/>
    </row>
    <row r="56" spans="1:23" x14ac:dyDescent="0.2">
      <c r="A56" s="58"/>
      <c r="B56" s="58"/>
      <c r="C56" s="27"/>
      <c r="D56" s="36"/>
      <c r="E56" s="36"/>
      <c r="F56" s="59"/>
      <c r="G56" s="36"/>
      <c r="H56" s="36"/>
      <c r="I56" s="36"/>
      <c r="J56" s="36"/>
      <c r="K56" s="3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x14ac:dyDescent="0.2">
      <c r="A57" s="58"/>
      <c r="B57" s="58"/>
      <c r="C57" s="27"/>
      <c r="D57" s="36"/>
      <c r="E57" s="36"/>
      <c r="F57" s="59"/>
      <c r="G57" s="36"/>
      <c r="H57" s="36"/>
      <c r="I57" s="36"/>
      <c r="J57" s="36"/>
      <c r="K57" s="3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x14ac:dyDescent="0.2">
      <c r="A58" s="58"/>
      <c r="B58" s="58"/>
      <c r="C58" s="27"/>
      <c r="D58" s="36"/>
      <c r="E58" s="36"/>
      <c r="F58" s="59"/>
      <c r="G58" s="36"/>
      <c r="H58" s="36"/>
      <c r="I58" s="36"/>
      <c r="J58" s="36"/>
      <c r="K58" s="3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x14ac:dyDescent="0.2">
      <c r="A59" s="58"/>
      <c r="B59" s="58"/>
      <c r="C59" s="27"/>
      <c r="D59" s="36"/>
      <c r="E59" s="36"/>
      <c r="F59" s="59"/>
      <c r="G59" s="36"/>
      <c r="H59" s="36"/>
      <c r="I59" s="36"/>
      <c r="J59" s="36"/>
      <c r="K59" s="3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x14ac:dyDescent="0.2">
      <c r="A60" s="58"/>
      <c r="B60" s="58"/>
      <c r="C60" s="27"/>
      <c r="D60" s="36"/>
      <c r="E60" s="36"/>
      <c r="F60" s="59"/>
      <c r="G60" s="36"/>
      <c r="H60" s="36"/>
      <c r="I60" s="36"/>
      <c r="J60" s="36"/>
      <c r="K60" s="3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x14ac:dyDescent="0.2">
      <c r="A61" s="58"/>
      <c r="B61" s="58"/>
      <c r="C61" s="27"/>
      <c r="D61" s="36"/>
      <c r="E61" s="36"/>
      <c r="F61" s="59"/>
      <c r="G61" s="36"/>
      <c r="H61" s="36"/>
      <c r="I61" s="36"/>
      <c r="J61" s="36"/>
      <c r="K61" s="3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x14ac:dyDescent="0.2">
      <c r="A62" s="58"/>
      <c r="B62" s="58"/>
      <c r="C62" s="27"/>
      <c r="D62" s="36"/>
      <c r="E62" s="36"/>
      <c r="F62" s="59"/>
      <c r="G62" s="36"/>
      <c r="H62" s="36"/>
      <c r="I62" s="36"/>
      <c r="J62" s="36"/>
      <c r="K62" s="3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x14ac:dyDescent="0.2">
      <c r="A63" s="58"/>
      <c r="B63" s="58"/>
      <c r="C63" s="27"/>
      <c r="D63" s="36"/>
      <c r="E63" s="36"/>
      <c r="F63" s="59"/>
      <c r="G63" s="36"/>
      <c r="H63" s="36"/>
      <c r="I63" s="36"/>
      <c r="J63" s="36"/>
      <c r="K63" s="3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x14ac:dyDescent="0.2">
      <c r="A64" s="58"/>
      <c r="B64" s="58"/>
      <c r="C64" s="27"/>
      <c r="D64" s="36"/>
      <c r="E64" s="36"/>
      <c r="F64" s="59"/>
      <c r="G64" s="36"/>
      <c r="H64" s="36"/>
      <c r="I64" s="36"/>
      <c r="J64" s="36"/>
      <c r="K64" s="3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x14ac:dyDescent="0.2">
      <c r="A65" s="58"/>
      <c r="B65" s="58"/>
      <c r="C65" s="27"/>
      <c r="D65" s="36"/>
      <c r="E65" s="36"/>
      <c r="F65" s="59"/>
      <c r="G65" s="36"/>
      <c r="H65" s="36"/>
      <c r="I65" s="36"/>
      <c r="J65" s="36"/>
      <c r="K65" s="3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x14ac:dyDescent="0.2">
      <c r="A66" s="58"/>
      <c r="B66" s="58"/>
      <c r="C66" s="27"/>
      <c r="D66" s="36"/>
      <c r="E66" s="36"/>
      <c r="F66" s="36"/>
      <c r="G66" s="36"/>
      <c r="H66" s="36"/>
      <c r="I66" s="36"/>
      <c r="J66" s="36"/>
      <c r="K66" s="3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x14ac:dyDescent="0.2">
      <c r="A67" s="58"/>
      <c r="B67" s="58"/>
      <c r="C67" s="27"/>
      <c r="D67" s="36"/>
      <c r="E67" s="36"/>
      <c r="F67" s="36"/>
      <c r="G67" s="36"/>
      <c r="H67" s="36"/>
      <c r="I67" s="36"/>
      <c r="J67" s="36"/>
      <c r="K67" s="3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x14ac:dyDescent="0.2">
      <c r="A68" s="58"/>
      <c r="B68" s="58"/>
      <c r="C68" s="27"/>
      <c r="D68" s="36"/>
      <c r="E68" s="36"/>
      <c r="F68" s="36"/>
      <c r="G68" s="36"/>
      <c r="H68" s="36"/>
      <c r="I68" s="36"/>
      <c r="J68" s="36"/>
      <c r="K68" s="3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x14ac:dyDescent="0.2">
      <c r="D69" s="35"/>
      <c r="E69" s="35"/>
      <c r="F69" s="35"/>
      <c r="G69" s="35"/>
      <c r="H69" s="35"/>
      <c r="I69" s="35"/>
      <c r="J69" s="35"/>
      <c r="K69" s="35"/>
    </row>
    <row r="70" spans="1:23" x14ac:dyDescent="0.2">
      <c r="D70" s="35"/>
      <c r="E70" s="35"/>
      <c r="F70" s="35"/>
      <c r="G70" s="35"/>
      <c r="H70" s="35"/>
      <c r="I70" s="35"/>
      <c r="J70" s="35"/>
      <c r="K70" s="35"/>
    </row>
    <row r="71" spans="1:23" x14ac:dyDescent="0.2">
      <c r="D71" s="35"/>
      <c r="E71" s="35"/>
      <c r="F71" s="35"/>
      <c r="G71" s="35"/>
      <c r="H71" s="35"/>
      <c r="I71" s="35"/>
      <c r="J71" s="35"/>
      <c r="K71" s="35"/>
    </row>
    <row r="72" spans="1:23" x14ac:dyDescent="0.2">
      <c r="D72" s="35"/>
      <c r="E72" s="35"/>
      <c r="F72" s="35"/>
      <c r="G72" s="35"/>
      <c r="H72" s="35"/>
      <c r="I72" s="35"/>
      <c r="J72" s="35"/>
      <c r="K72" s="35"/>
    </row>
    <row r="73" spans="1:23" x14ac:dyDescent="0.2">
      <c r="D73" s="35"/>
      <c r="E73" s="35"/>
      <c r="F73" s="35"/>
      <c r="G73" s="35"/>
      <c r="H73" s="35"/>
      <c r="I73" s="35"/>
      <c r="J73" s="35"/>
      <c r="K73" s="35"/>
    </row>
    <row r="74" spans="1:23" x14ac:dyDescent="0.2">
      <c r="D74" s="35"/>
      <c r="E74" s="35"/>
      <c r="F74" s="35"/>
      <c r="G74" s="35"/>
      <c r="H74" s="35"/>
      <c r="I74" s="35"/>
      <c r="J74" s="35"/>
      <c r="K74" s="35"/>
    </row>
    <row r="75" spans="1:23" x14ac:dyDescent="0.2">
      <c r="D75" s="35"/>
      <c r="E75" s="35"/>
      <c r="F75" s="35"/>
      <c r="G75" s="35"/>
      <c r="H75" s="35"/>
      <c r="I75" s="35"/>
      <c r="J75" s="35"/>
      <c r="K75" s="35"/>
    </row>
    <row r="76" spans="1:23" x14ac:dyDescent="0.2">
      <c r="D76" s="35"/>
      <c r="E76" s="35"/>
      <c r="F76" s="35"/>
      <c r="G76" s="35"/>
      <c r="H76" s="35"/>
      <c r="I76" s="35"/>
      <c r="J76" s="35"/>
      <c r="K76" s="35"/>
    </row>
    <row r="77" spans="1:23" x14ac:dyDescent="0.2">
      <c r="D77" s="35"/>
      <c r="E77" s="35"/>
      <c r="F77" s="35"/>
      <c r="G77" s="35"/>
      <c r="H77" s="35"/>
      <c r="I77" s="35"/>
      <c r="J77" s="35"/>
      <c r="K77" s="35"/>
    </row>
    <row r="78" spans="1:23" x14ac:dyDescent="0.2">
      <c r="D78" s="35"/>
      <c r="E78" s="35"/>
      <c r="F78" s="35"/>
      <c r="G78" s="35"/>
      <c r="H78" s="35"/>
      <c r="I78" s="35"/>
      <c r="J78" s="35"/>
      <c r="K78" s="35"/>
    </row>
  </sheetData>
  <mergeCells count="46">
    <mergeCell ref="A54:G54"/>
    <mergeCell ref="I54:K54"/>
    <mergeCell ref="V6:W6"/>
    <mergeCell ref="A47:B47"/>
    <mergeCell ref="A49:G49"/>
    <mergeCell ref="H49:H55"/>
    <mergeCell ref="I49:K49"/>
    <mergeCell ref="A50:G50"/>
    <mergeCell ref="I50:K50"/>
    <mergeCell ref="A51:G51"/>
    <mergeCell ref="F2:F7"/>
    <mergeCell ref="A55:G55"/>
    <mergeCell ref="I55:K55"/>
    <mergeCell ref="I51:K51"/>
    <mergeCell ref="A52:G52"/>
    <mergeCell ref="I52:K52"/>
    <mergeCell ref="I53:K53"/>
    <mergeCell ref="L6:L7"/>
    <mergeCell ref="M6:N6"/>
    <mergeCell ref="O6:O7"/>
    <mergeCell ref="P6:Q6"/>
    <mergeCell ref="R3:W3"/>
    <mergeCell ref="I4:I6"/>
    <mergeCell ref="J4:J6"/>
    <mergeCell ref="K4:K6"/>
    <mergeCell ref="R4:T4"/>
    <mergeCell ref="U4:W4"/>
    <mergeCell ref="U5:V5"/>
    <mergeCell ref="R6:R7"/>
    <mergeCell ref="L5:M5"/>
    <mergeCell ref="O5:P5"/>
    <mergeCell ref="R5:S5"/>
    <mergeCell ref="S6:T6"/>
    <mergeCell ref="U6:U7"/>
    <mergeCell ref="L3:Q3"/>
    <mergeCell ref="L4:N4"/>
    <mergeCell ref="O4:Q4"/>
    <mergeCell ref="B1:C1"/>
    <mergeCell ref="A2:A7"/>
    <mergeCell ref="B2:B7"/>
    <mergeCell ref="C2:C3"/>
    <mergeCell ref="D2:E6"/>
    <mergeCell ref="C4:C7"/>
    <mergeCell ref="G2:K2"/>
    <mergeCell ref="G3:H6"/>
    <mergeCell ref="I3:K3"/>
  </mergeCells>
  <pageMargins left="0.39370078740157483" right="0.31496062992125984" top="0.27559055118110237" bottom="0.35433070866141736" header="0.19685039370078741" footer="0.31496062992125984"/>
  <pageSetup paperSize="9" scale="8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Лист1(2017)</vt:lpstr>
      <vt:lpstr>план(2017)</vt:lpstr>
      <vt:lpstr>'план(2017)'!Область_печати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2017-10-13T06:04:21Z</cp:lastPrinted>
  <dcterms:created xsi:type="dcterms:W3CDTF">1996-10-08T23:32:33Z</dcterms:created>
  <dcterms:modified xsi:type="dcterms:W3CDTF">2018-06-29T10:00:13Z</dcterms:modified>
</cp:coreProperties>
</file>